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en_PC\AppData\Local\Temp\VNPT Plugin\f6372efa-9342-4bfb-9049-01039823ff36\"/>
    </mc:Choice>
  </mc:AlternateContent>
  <bookViews>
    <workbookView xWindow="0" yWindow="135" windowWidth="19140" windowHeight="7095"/>
  </bookViews>
  <sheets>
    <sheet name="B1-Tình hình thực hiện" sheetId="1" r:id="rId1"/>
    <sheet name="B2-Dự kiến KP tập huấn" sheetId="2" r:id="rId2"/>
  </sheets>
  <calcPr calcId="162913"/>
</workbook>
</file>

<file path=xl/calcChain.xml><?xml version="1.0" encoding="utf-8"?>
<calcChain xmlns="http://schemas.openxmlformats.org/spreadsheetml/2006/main">
  <c r="A3" i="2" l="1"/>
  <c r="F26" i="2" l="1"/>
  <c r="F23" i="2"/>
  <c r="F27" i="2"/>
  <c r="F28" i="2"/>
  <c r="F29" i="2"/>
  <c r="F30" i="2"/>
  <c r="F24" i="2"/>
  <c r="F25" i="2"/>
  <c r="F22" i="2"/>
  <c r="C16" i="2"/>
  <c r="C14" i="2"/>
  <c r="C11" i="2"/>
  <c r="F21" i="2" l="1"/>
  <c r="C8" i="2" l="1"/>
  <c r="C7" i="2" s="1"/>
  <c r="G21" i="2" s="1"/>
  <c r="H21" i="2" s="1"/>
  <c r="D22" i="1" l="1"/>
  <c r="F22" i="1"/>
  <c r="G22" i="1"/>
  <c r="I22" i="1"/>
  <c r="J22" i="1"/>
  <c r="C22" i="1"/>
  <c r="D19" i="1"/>
  <c r="F19" i="1"/>
  <c r="G19" i="1"/>
  <c r="I19" i="1"/>
  <c r="J19" i="1"/>
  <c r="C19" i="1"/>
  <c r="D16" i="1"/>
  <c r="F16" i="1"/>
  <c r="G16" i="1"/>
  <c r="I16" i="1"/>
  <c r="J16" i="1"/>
  <c r="C16" i="1"/>
  <c r="D13" i="1"/>
  <c r="F13" i="1"/>
  <c r="G13" i="1"/>
  <c r="I13" i="1"/>
  <c r="J13" i="1"/>
  <c r="J9" i="1" s="1"/>
  <c r="C13" i="1"/>
  <c r="C9" i="1" s="1"/>
  <c r="D10" i="1"/>
  <c r="D9" i="1" s="1"/>
  <c r="F10" i="1"/>
  <c r="F9" i="1" s="1"/>
  <c r="G10" i="1"/>
  <c r="G9" i="1" s="1"/>
  <c r="I10" i="1"/>
  <c r="I9" i="1" s="1"/>
  <c r="J10" i="1"/>
  <c r="C10" i="1"/>
  <c r="K12" i="1" l="1"/>
  <c r="K14" i="1"/>
  <c r="K15" i="1"/>
  <c r="K17" i="1"/>
  <c r="K18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11" i="1"/>
  <c r="K10" i="1" s="1"/>
  <c r="H12" i="1"/>
  <c r="H14" i="1"/>
  <c r="H15" i="1"/>
  <c r="H17" i="1"/>
  <c r="H16" i="1" s="1"/>
  <c r="H18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1" i="1"/>
  <c r="E12" i="1"/>
  <c r="E14" i="1"/>
  <c r="E13" i="1" s="1"/>
  <c r="E15" i="1"/>
  <c r="E17" i="1"/>
  <c r="E18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11" i="1"/>
  <c r="E10" i="1" s="1"/>
  <c r="E16" i="1" l="1"/>
  <c r="E22" i="1"/>
  <c r="K19" i="1"/>
  <c r="H13" i="1"/>
  <c r="H10" i="1"/>
  <c r="K16" i="1"/>
  <c r="E19" i="1"/>
  <c r="E9" i="1" s="1"/>
  <c r="H19" i="1"/>
  <c r="K13" i="1"/>
  <c r="K9" i="1" s="1"/>
  <c r="K22" i="1"/>
  <c r="H22" i="1"/>
  <c r="H9" i="1" l="1"/>
</calcChain>
</file>

<file path=xl/sharedStrings.xml><?xml version="1.0" encoding="utf-8"?>
<sst xmlns="http://schemas.openxmlformats.org/spreadsheetml/2006/main" count="131" uniqueCount="95">
  <si>
    <t>STT</t>
  </si>
  <si>
    <t>Tên đơn vị/Dự án</t>
  </si>
  <si>
    <t>Ghi chú</t>
  </si>
  <si>
    <t>Số vốn được giao</t>
  </si>
  <si>
    <t>Số dự kiến thực hiện đến hết năm 2024 theo nhu cầu thực tế</t>
  </si>
  <si>
    <t>Nguồn kinh phí sự nghiệp giao 
năm 2022</t>
  </si>
  <si>
    <t>Nguồn kinh phí sự nghiệp giao 
năm 2023</t>
  </si>
  <si>
    <t>Nguồn kinh phí sự nghiệp giao 
năm 2024</t>
  </si>
  <si>
    <t>5=3-4</t>
  </si>
  <si>
    <t>8=6-7</t>
  </si>
  <si>
    <t>11=9-10</t>
  </si>
  <si>
    <t>TỔNG SỐ</t>
  </si>
  <si>
    <t>I</t>
  </si>
  <si>
    <t>Sở Giáo dục và Đào tạo</t>
  </si>
  <si>
    <t>Sở Nội vụ</t>
  </si>
  <si>
    <t>II</t>
  </si>
  <si>
    <t>Ban Dân tộc tỉnh</t>
  </si>
  <si>
    <t>Sở Y tế</t>
  </si>
  <si>
    <t>III</t>
  </si>
  <si>
    <t>Tiểu dự án 2 thuộc Dự án 5: Bồi dưỡng kiến thức dân tộc; đào tạo dự bị đại học, đại học và sau đại học đáp ứng nhu cầu nhân lực cho vùng đồng bào dân tộc thiểu số và miền núi</t>
  </si>
  <si>
    <t>Tiểu dự án 1 thuộc Dự án 10: Biểu dương, tôn vinh điển hình tiên tiến, phát huy vai trò của người có uy tín; phổ biến, giáo dục pháp luật, trợ giúp pháp lý và tuyên truyền, vận động đồng bào; truyền thông phục vụ tổ chức triển khai thực hiện Đề án tổng thể và Chương trình mục tiêu quốc gia phát triển kinh tế - xã hội vùng đồng bào dân tộc thiểu số và miền núi giai đoạn 2021-2030</t>
  </si>
  <si>
    <t>Sở Tư pháp</t>
  </si>
  <si>
    <t>IV</t>
  </si>
  <si>
    <t>Tiểu dự án 2 thuộc Dự án 10: Ứng dụng công nghệ thông tin hỗ trợ phát triển kinh tế - xã hội và đảm bảo an ninh trật tự vùng đồng bào dân tộc thiểu số và miền núi</t>
  </si>
  <si>
    <t>Sở Thông tin và Truyền thông</t>
  </si>
  <si>
    <t>Liên minh hợp tác xã</t>
  </si>
  <si>
    <t>V</t>
  </si>
  <si>
    <t>Tiểu dự án 3 thuộc Dự án 10: Kiểm tra, giám sát, đánh giá, đào tạo, tập huấn tổ chức thực hiện Chương trình</t>
  </si>
  <si>
    <t>Sở Nông nghiệp và Phát triển Nông thôn</t>
  </si>
  <si>
    <t>Bộ Chỉ huy Quân sự tỉnh</t>
  </si>
  <si>
    <t>Sở Lao động, Thương binh và Xã hội</t>
  </si>
  <si>
    <t>Sở Văn hóa, Thể thao và Du lịch</t>
  </si>
  <si>
    <t>Hội liên hiệp Phụ nữ tỉnh</t>
  </si>
  <si>
    <t>Sở Tài chính</t>
  </si>
  <si>
    <t>Ủy ban Mặt trận tổ quốc Việt Nam tỉnh</t>
  </si>
  <si>
    <t>Sở Kế hoạch và Đầu tư</t>
  </si>
  <si>
    <t>Sở Giao thông vận tải</t>
  </si>
  <si>
    <t>Sở Công Thương</t>
  </si>
  <si>
    <t>Chi nhánh Ngân hàng nhà nước Việt Nam</t>
  </si>
  <si>
    <t>Chi nhánh Ngân hàng Chính sách xã hội tỉnh</t>
  </si>
  <si>
    <t>Công an tỉnh</t>
  </si>
  <si>
    <t>Ban Dân vận Tỉnh ủy</t>
  </si>
  <si>
    <t>Liên minh Hợp tác xã</t>
  </si>
  <si>
    <t>Hội Nông dân tỉnh</t>
  </si>
  <si>
    <t>Sở Xây dựng</t>
  </si>
  <si>
    <t>Sở Tài nguyên Môi trường</t>
  </si>
  <si>
    <t>Đơn vị: Triệu đồng</t>
  </si>
  <si>
    <t>Tiểu dự án 2 thuộc Dự án 9: Giảm thiểu tình trạng tảo hôn và hôn nhân cận huyết trong vùng đồng bào dân tộc thiểu số và miền núi</t>
  </si>
  <si>
    <t>Biểu 01</t>
  </si>
  <si>
    <t>BIỂU NHU CẦU KINH PHÍ THỰC HIỆN MỘT SỐ DỰ ÁN THÀNH PHẦN THUỘC CHƯƠNG TRÌNH MỤC TIÊU QUỐC GIA 
PHÁT TRIỂN KINH TẾ - XÃ HỘI VÙNG ĐỒNG BÀO DÂN TỘC THIỂU SỐ VÀ MIỀN NÚI</t>
  </si>
  <si>
    <t>Chênh lệch dư kinh phí (+), thiếu kinh phí (-)</t>
  </si>
  <si>
    <t>Nhu cầu thực hiện thực tế</t>
  </si>
  <si>
    <t>Lớp</t>
  </si>
  <si>
    <t>-</t>
  </si>
  <si>
    <t>Buổi</t>
  </si>
  <si>
    <t>Ngày</t>
  </si>
  <si>
    <t>Quyển</t>
  </si>
  <si>
    <t>Bộ</t>
  </si>
  <si>
    <t>Lượt</t>
  </si>
  <si>
    <t>Đơn vị</t>
  </si>
  <si>
    <t>Đơn vị/Nội dung tập huấn</t>
  </si>
  <si>
    <t>Dự kiến số lớp</t>
  </si>
  <si>
    <t>Tập huấn Luật Đấu thầu; nghiệp vụ đấu thầu</t>
  </si>
  <si>
    <t>Quy trình lập kế hoạch; quy trình, kỹ năng làm chủ đầu tư</t>
  </si>
  <si>
    <t>Quy mô/lớp</t>
  </si>
  <si>
    <t>Sở Nông nghiệp và Phát triển nông thôn</t>
  </si>
  <si>
    <t>Tập huấn các nội dung liên quan đến Tiểu dự án 1, Dự án 3: Phát triển kinh tế nông, lâm nghiệp bền vững gắn với bảo vệ rừng và nâng cao thu nhập cho người dân</t>
  </si>
  <si>
    <t>Tập huấn các nội dung liên quan đến Tiểu dự án 2, Dự án 3: Thực hiện các dự án hỗ trợ phát triển sản xuất</t>
  </si>
  <si>
    <t xml:space="preserve">Tập huấn các nội dung liên quan đến: Thực hiện duy tu, bảo dưỡng, sửa chữa các công trình hạ tầng thiết yếu; giám sát đầu tư cộng đồng; thực hiện các công trình đặc thù </t>
  </si>
  <si>
    <t>Tập huấn các nội dung liên quan đến thanh toán, quyết toán nguồn vốn sự nghiệp thuộc Chương trình</t>
  </si>
  <si>
    <t>A. Dự kiến tổng số lớp các đơn vị tổ chức trong 01 năm:</t>
  </si>
  <si>
    <t>B. Dự kiến kinh phí tổ chức 01 lớp:</t>
  </si>
  <si>
    <t>Nội dung</t>
  </si>
  <si>
    <t>Số lượng</t>
  </si>
  <si>
    <t>Đơn giá</t>
  </si>
  <si>
    <t>Báo cáo viên (Mời giảng viên các Bộ, Ngành)</t>
  </si>
  <si>
    <t>Người/ngày</t>
  </si>
  <si>
    <t>Tiền ngủ cho Báo cáo viên</t>
  </si>
  <si>
    <t>Người/đêm</t>
  </si>
  <si>
    <t>Hỗ trợ tiền ăn cho Báo cáo viên (2 người)</t>
  </si>
  <si>
    <t>Thuê xe đưa đón Báo cáo viên</t>
  </si>
  <si>
    <t>Trợ giảng</t>
  </si>
  <si>
    <t>Thành tiền (01 lớp)</t>
  </si>
  <si>
    <t>Chi tiền nước uống</t>
  </si>
  <si>
    <t>Tài liệu</t>
  </si>
  <si>
    <t>Văn phòng phẩm cho học viên</t>
  </si>
  <si>
    <t>Tổng số lớp dự kiến</t>
  </si>
  <si>
    <t>BIỂU DỰ KIẾN KINH PHÍ CÁC LỚP TẬP HUẤN NÂNG CAO NĂNG LỰC CHO CỘNG ĐỒNG 
VÀ CÁN BỘ TRIỂN KHAI CHƯƠNG TRÌNH Ở CÁC CẤP THUỘC TIỂU DỰ ÁN 4, DỰ ÁN 5</t>
  </si>
  <si>
    <t>Đơn vị: Đồng</t>
  </si>
  <si>
    <t>Chi khác phát sinh</t>
  </si>
  <si>
    <t>Biểu 02</t>
  </si>
  <si>
    <t>Tổng kinh phí dự kiến</t>
  </si>
  <si>
    <t>Dự kiến mỗi lớp tổ chức 02 ngày, khoảng 50 người/2 huyện, thành phố</t>
  </si>
  <si>
    <t>Tiền thuê Hội trường (bao gồm các thiết bị cần thiết)</t>
  </si>
  <si>
    <t>(Kèm theo Tờ trình số:          /TTr-UBND ngày         /9/2024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</si>
</sst>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₫_-;\-* #,##0.00\ _₫_-;_-* &quot;-&quot;??\ _₫_-;_-@_-"/>
    <numFmt numFmtId="164" formatCode="_(* #,##0_);_(* \(#,##0\);_(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3" fontId="8" fillId="0" borderId="8" xfId="3" applyNumberFormat="1" applyFont="1" applyFill="1" applyBorder="1" applyAlignment="1">
      <alignment horizontal="center" vertical="center" wrapText="1"/>
    </xf>
    <xf numFmtId="3" fontId="8" fillId="0" borderId="8" xfId="3" applyNumberFormat="1" applyFont="1" applyFill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6" fillId="0" borderId="8" xfId="2" applyNumberFormat="1" applyBorder="1"/>
    <xf numFmtId="2" fontId="8" fillId="0" borderId="8" xfId="2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/>
    </xf>
    <xf numFmtId="2" fontId="6" fillId="0" borderId="10" xfId="2" applyNumberFormat="1" applyBorder="1"/>
    <xf numFmtId="2" fontId="8" fillId="0" borderId="10" xfId="3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9" xfId="1" applyNumberFormat="1" applyFont="1" applyFill="1" applyBorder="1" applyAlignment="1">
      <alignment vertical="center"/>
    </xf>
    <xf numFmtId="3" fontId="8" fillId="0" borderId="10" xfId="3" applyNumberFormat="1" applyFont="1" applyFill="1" applyBorder="1" applyAlignment="1">
      <alignment horizontal="center" vertical="center" wrapText="1"/>
    </xf>
    <xf numFmtId="3" fontId="8" fillId="0" borderId="10" xfId="3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7" fillId="0" borderId="9" xfId="0" quotePrefix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Comma 5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B22" sqref="B22"/>
    </sheetView>
  </sheetViews>
  <sheetFormatPr defaultColWidth="8.7109375" defaultRowHeight="15.75" x14ac:dyDescent="0.25"/>
  <cols>
    <col min="1" max="1" width="7.42578125" style="1" customWidth="1"/>
    <col min="2" max="2" width="47.7109375" style="2" customWidth="1"/>
    <col min="3" max="11" width="12.7109375" style="1" customWidth="1"/>
    <col min="12" max="12" width="18.140625" style="1" hidden="1" customWidth="1"/>
    <col min="13" max="16384" width="8.7109375" style="1"/>
  </cols>
  <sheetData>
    <row r="1" spans="1:12" ht="21" customHeight="1" x14ac:dyDescent="0.25">
      <c r="J1" s="46" t="s">
        <v>48</v>
      </c>
      <c r="K1" s="46"/>
      <c r="L1" s="46"/>
    </row>
    <row r="2" spans="1:12" ht="43.5" customHeight="1" x14ac:dyDescent="0.25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.95" customHeight="1" x14ac:dyDescent="0.25">
      <c r="A3" s="49" t="s">
        <v>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5" spans="1:12" ht="18" customHeight="1" x14ac:dyDescent="0.25">
      <c r="J5" s="45" t="s">
        <v>46</v>
      </c>
      <c r="K5" s="45"/>
      <c r="L5" s="45"/>
    </row>
    <row r="6" spans="1:12" s="4" customFormat="1" ht="33.6" customHeight="1" x14ac:dyDescent="0.25">
      <c r="A6" s="50" t="s">
        <v>0</v>
      </c>
      <c r="B6" s="50" t="s">
        <v>1</v>
      </c>
      <c r="C6" s="52" t="s">
        <v>5</v>
      </c>
      <c r="D6" s="53"/>
      <c r="E6" s="54"/>
      <c r="F6" s="52" t="s">
        <v>6</v>
      </c>
      <c r="G6" s="53"/>
      <c r="H6" s="54"/>
      <c r="I6" s="52" t="s">
        <v>7</v>
      </c>
      <c r="J6" s="53"/>
      <c r="K6" s="54"/>
      <c r="L6" s="50" t="s">
        <v>2</v>
      </c>
    </row>
    <row r="7" spans="1:12" s="4" customFormat="1" ht="99" customHeight="1" x14ac:dyDescent="0.25">
      <c r="A7" s="51"/>
      <c r="B7" s="51"/>
      <c r="C7" s="3" t="s">
        <v>3</v>
      </c>
      <c r="D7" s="3" t="s">
        <v>51</v>
      </c>
      <c r="E7" s="3" t="s">
        <v>50</v>
      </c>
      <c r="F7" s="3" t="s">
        <v>3</v>
      </c>
      <c r="G7" s="3" t="s">
        <v>51</v>
      </c>
      <c r="H7" s="3" t="s">
        <v>50</v>
      </c>
      <c r="I7" s="3" t="s">
        <v>3</v>
      </c>
      <c r="J7" s="3" t="s">
        <v>4</v>
      </c>
      <c r="K7" s="3" t="s">
        <v>50</v>
      </c>
      <c r="L7" s="51"/>
    </row>
    <row r="8" spans="1:12" s="6" customFormat="1" ht="15.75" customHeight="1" x14ac:dyDescent="0.25">
      <c r="A8" s="5">
        <v>1</v>
      </c>
      <c r="B8" s="8">
        <v>2</v>
      </c>
      <c r="C8" s="5">
        <v>3</v>
      </c>
      <c r="D8" s="5">
        <v>4</v>
      </c>
      <c r="E8" s="5" t="s">
        <v>8</v>
      </c>
      <c r="F8" s="5">
        <v>6</v>
      </c>
      <c r="G8" s="5">
        <v>7</v>
      </c>
      <c r="H8" s="5" t="s">
        <v>9</v>
      </c>
      <c r="I8" s="5">
        <v>9</v>
      </c>
      <c r="J8" s="5">
        <v>10</v>
      </c>
      <c r="K8" s="5" t="s">
        <v>10</v>
      </c>
      <c r="L8" s="5">
        <v>12</v>
      </c>
    </row>
    <row r="9" spans="1:12" s="7" customFormat="1" ht="21.95" customHeight="1" x14ac:dyDescent="0.25">
      <c r="A9" s="47" t="s">
        <v>11</v>
      </c>
      <c r="B9" s="47"/>
      <c r="C9" s="14">
        <f>C10+C13+C16+C19+C22</f>
        <v>2856</v>
      </c>
      <c r="D9" s="14">
        <f t="shared" ref="D9:K9" si="0">D10+D13+D16+D19+D22</f>
        <v>2189</v>
      </c>
      <c r="E9" s="14">
        <f t="shared" si="0"/>
        <v>667</v>
      </c>
      <c r="F9" s="14">
        <f t="shared" si="0"/>
        <v>19094</v>
      </c>
      <c r="G9" s="14">
        <f t="shared" si="0"/>
        <v>8043</v>
      </c>
      <c r="H9" s="14">
        <f t="shared" si="0"/>
        <v>11051</v>
      </c>
      <c r="I9" s="14">
        <f t="shared" si="0"/>
        <v>17720</v>
      </c>
      <c r="J9" s="14">
        <f t="shared" si="0"/>
        <v>17726</v>
      </c>
      <c r="K9" s="14">
        <f t="shared" si="0"/>
        <v>-6</v>
      </c>
      <c r="L9" s="9"/>
    </row>
    <row r="10" spans="1:12" s="7" customFormat="1" ht="63" x14ac:dyDescent="0.25">
      <c r="A10" s="15" t="s">
        <v>12</v>
      </c>
      <c r="B10" s="16" t="s">
        <v>19</v>
      </c>
      <c r="C10" s="17">
        <f>SUM(C11:C12)</f>
        <v>300</v>
      </c>
      <c r="D10" s="17">
        <f t="shared" ref="D10:K10" si="1">SUM(D11:D12)</f>
        <v>243</v>
      </c>
      <c r="E10" s="17">
        <f t="shared" si="1"/>
        <v>57</v>
      </c>
      <c r="F10" s="17">
        <f t="shared" si="1"/>
        <v>9181</v>
      </c>
      <c r="G10" s="17">
        <f t="shared" si="1"/>
        <v>341</v>
      </c>
      <c r="H10" s="17">
        <f t="shared" si="1"/>
        <v>8840</v>
      </c>
      <c r="I10" s="17">
        <f t="shared" si="1"/>
        <v>10360</v>
      </c>
      <c r="J10" s="17">
        <f t="shared" si="1"/>
        <v>10307</v>
      </c>
      <c r="K10" s="17">
        <f t="shared" si="1"/>
        <v>53</v>
      </c>
      <c r="L10" s="10"/>
    </row>
    <row r="11" spans="1:12" x14ac:dyDescent="0.25">
      <c r="A11" s="18">
        <v>1</v>
      </c>
      <c r="B11" s="19" t="s">
        <v>13</v>
      </c>
      <c r="C11" s="12">
        <v>0</v>
      </c>
      <c r="D11" s="12">
        <v>0</v>
      </c>
      <c r="E11" s="12">
        <f>C11-D11</f>
        <v>0</v>
      </c>
      <c r="F11" s="12">
        <v>8897</v>
      </c>
      <c r="G11" s="12">
        <v>0</v>
      </c>
      <c r="H11" s="12">
        <f>F11-G11</f>
        <v>8897</v>
      </c>
      <c r="I11" s="12">
        <v>9898</v>
      </c>
      <c r="J11" s="12">
        <v>9898</v>
      </c>
      <c r="K11" s="12">
        <f>I11-J11</f>
        <v>0</v>
      </c>
      <c r="L11" s="11"/>
    </row>
    <row r="12" spans="1:12" x14ac:dyDescent="0.25">
      <c r="A12" s="18">
        <v>2</v>
      </c>
      <c r="B12" s="19" t="s">
        <v>14</v>
      </c>
      <c r="C12" s="12">
        <v>300</v>
      </c>
      <c r="D12" s="12">
        <v>243</v>
      </c>
      <c r="E12" s="12">
        <f t="shared" ref="E12:E46" si="2">C12-D12</f>
        <v>57</v>
      </c>
      <c r="F12" s="12">
        <v>284</v>
      </c>
      <c r="G12" s="12">
        <v>341</v>
      </c>
      <c r="H12" s="12">
        <f t="shared" ref="H12:H46" si="3">F12-G12</f>
        <v>-57</v>
      </c>
      <c r="I12" s="12">
        <v>462</v>
      </c>
      <c r="J12" s="12">
        <v>409</v>
      </c>
      <c r="K12" s="12">
        <f t="shared" ref="K12:K46" si="4">I12-J12</f>
        <v>53</v>
      </c>
      <c r="L12" s="11"/>
    </row>
    <row r="13" spans="1:12" s="7" customFormat="1" ht="47.25" x14ac:dyDescent="0.25">
      <c r="A13" s="15" t="s">
        <v>15</v>
      </c>
      <c r="B13" s="16" t="s">
        <v>47</v>
      </c>
      <c r="C13" s="17">
        <f>SUM(C14:C15)</f>
        <v>329</v>
      </c>
      <c r="D13" s="17">
        <f t="shared" ref="D13:K13" si="5">SUM(D14:D15)</f>
        <v>329</v>
      </c>
      <c r="E13" s="17">
        <f t="shared" si="5"/>
        <v>0</v>
      </c>
      <c r="F13" s="17">
        <f t="shared" si="5"/>
        <v>1001</v>
      </c>
      <c r="G13" s="17">
        <f t="shared" si="5"/>
        <v>942</v>
      </c>
      <c r="H13" s="17">
        <f t="shared" si="5"/>
        <v>59</v>
      </c>
      <c r="I13" s="17">
        <f t="shared" si="5"/>
        <v>831</v>
      </c>
      <c r="J13" s="17">
        <f t="shared" si="5"/>
        <v>831</v>
      </c>
      <c r="K13" s="17">
        <f t="shared" si="5"/>
        <v>0</v>
      </c>
      <c r="L13" s="10"/>
    </row>
    <row r="14" spans="1:12" x14ac:dyDescent="0.25">
      <c r="A14" s="18">
        <v>1</v>
      </c>
      <c r="B14" s="19" t="s">
        <v>16</v>
      </c>
      <c r="C14" s="12">
        <v>329</v>
      </c>
      <c r="D14" s="12">
        <v>329</v>
      </c>
      <c r="E14" s="12">
        <f t="shared" si="2"/>
        <v>0</v>
      </c>
      <c r="F14" s="12">
        <v>601</v>
      </c>
      <c r="G14" s="12">
        <v>601</v>
      </c>
      <c r="H14" s="12">
        <f t="shared" si="3"/>
        <v>0</v>
      </c>
      <c r="I14" s="12">
        <v>499</v>
      </c>
      <c r="J14" s="12">
        <v>499</v>
      </c>
      <c r="K14" s="12">
        <f t="shared" si="4"/>
        <v>0</v>
      </c>
      <c r="L14" s="11"/>
    </row>
    <row r="15" spans="1:12" x14ac:dyDescent="0.25">
      <c r="A15" s="18">
        <v>2</v>
      </c>
      <c r="B15" s="19" t="s">
        <v>17</v>
      </c>
      <c r="C15" s="12">
        <v>0</v>
      </c>
      <c r="D15" s="12">
        <v>0</v>
      </c>
      <c r="E15" s="12">
        <f t="shared" si="2"/>
        <v>0</v>
      </c>
      <c r="F15" s="12">
        <v>400</v>
      </c>
      <c r="G15" s="12">
        <v>341</v>
      </c>
      <c r="H15" s="12">
        <f t="shared" si="3"/>
        <v>59</v>
      </c>
      <c r="I15" s="12">
        <v>332</v>
      </c>
      <c r="J15" s="12">
        <v>332</v>
      </c>
      <c r="K15" s="12">
        <f t="shared" si="4"/>
        <v>0</v>
      </c>
      <c r="L15" s="11"/>
    </row>
    <row r="16" spans="1:12" s="7" customFormat="1" ht="141.75" x14ac:dyDescent="0.25">
      <c r="A16" s="15" t="s">
        <v>18</v>
      </c>
      <c r="B16" s="16" t="s">
        <v>20</v>
      </c>
      <c r="C16" s="17">
        <f>SUM(C17:C18)</f>
        <v>1483</v>
      </c>
      <c r="D16" s="17">
        <f t="shared" ref="D16:K16" si="6">SUM(D17:D18)</f>
        <v>1320</v>
      </c>
      <c r="E16" s="17">
        <f t="shared" si="6"/>
        <v>163</v>
      </c>
      <c r="F16" s="17">
        <f t="shared" si="6"/>
        <v>5820</v>
      </c>
      <c r="G16" s="17">
        <f t="shared" si="6"/>
        <v>5655</v>
      </c>
      <c r="H16" s="17">
        <f t="shared" si="6"/>
        <v>165</v>
      </c>
      <c r="I16" s="17">
        <f t="shared" si="6"/>
        <v>4484</v>
      </c>
      <c r="J16" s="17">
        <f t="shared" si="6"/>
        <v>4484</v>
      </c>
      <c r="K16" s="17">
        <f t="shared" si="6"/>
        <v>0</v>
      </c>
      <c r="L16" s="10"/>
    </row>
    <row r="17" spans="1:12" x14ac:dyDescent="0.25">
      <c r="A17" s="18">
        <v>1</v>
      </c>
      <c r="B17" s="19" t="s">
        <v>16</v>
      </c>
      <c r="C17" s="12">
        <v>1483</v>
      </c>
      <c r="D17" s="12">
        <v>1320</v>
      </c>
      <c r="E17" s="12">
        <f t="shared" si="2"/>
        <v>163</v>
      </c>
      <c r="F17" s="12">
        <v>4074</v>
      </c>
      <c r="G17" s="12">
        <v>3929</v>
      </c>
      <c r="H17" s="12">
        <f t="shared" si="3"/>
        <v>145</v>
      </c>
      <c r="I17" s="12">
        <v>3139</v>
      </c>
      <c r="J17" s="12">
        <v>3139</v>
      </c>
      <c r="K17" s="12">
        <f t="shared" si="4"/>
        <v>0</v>
      </c>
      <c r="L17" s="11"/>
    </row>
    <row r="18" spans="1:12" x14ac:dyDescent="0.25">
      <c r="A18" s="18">
        <v>2</v>
      </c>
      <c r="B18" s="19" t="s">
        <v>21</v>
      </c>
      <c r="C18" s="12">
        <v>0</v>
      </c>
      <c r="D18" s="12">
        <v>0</v>
      </c>
      <c r="E18" s="12">
        <f t="shared" si="2"/>
        <v>0</v>
      </c>
      <c r="F18" s="12">
        <v>1746</v>
      </c>
      <c r="G18" s="12">
        <v>1726</v>
      </c>
      <c r="H18" s="12">
        <f t="shared" si="3"/>
        <v>20</v>
      </c>
      <c r="I18" s="12">
        <v>1345</v>
      </c>
      <c r="J18" s="12">
        <v>1345</v>
      </c>
      <c r="K18" s="12">
        <f t="shared" si="4"/>
        <v>0</v>
      </c>
      <c r="L18" s="11"/>
    </row>
    <row r="19" spans="1:12" s="7" customFormat="1" ht="63" x14ac:dyDescent="0.25">
      <c r="A19" s="15" t="s">
        <v>22</v>
      </c>
      <c r="B19" s="16" t="s">
        <v>23</v>
      </c>
      <c r="C19" s="17">
        <f>SUM(C20:C21)</f>
        <v>134</v>
      </c>
      <c r="D19" s="17">
        <f t="shared" ref="D19:K19" si="7">SUM(D20:D21)</f>
        <v>0</v>
      </c>
      <c r="E19" s="17">
        <f t="shared" si="7"/>
        <v>134</v>
      </c>
      <c r="F19" s="17">
        <f t="shared" si="7"/>
        <v>1420</v>
      </c>
      <c r="G19" s="17">
        <f t="shared" si="7"/>
        <v>41</v>
      </c>
      <c r="H19" s="17">
        <f t="shared" si="7"/>
        <v>1379</v>
      </c>
      <c r="I19" s="17">
        <f t="shared" si="7"/>
        <v>949</v>
      </c>
      <c r="J19" s="17">
        <f t="shared" si="7"/>
        <v>949</v>
      </c>
      <c r="K19" s="17">
        <f t="shared" si="7"/>
        <v>0</v>
      </c>
      <c r="L19" s="10"/>
    </row>
    <row r="20" spans="1:12" x14ac:dyDescent="0.25">
      <c r="A20" s="18">
        <v>1</v>
      </c>
      <c r="B20" s="19" t="s">
        <v>24</v>
      </c>
      <c r="C20" s="12">
        <v>134</v>
      </c>
      <c r="D20" s="12">
        <v>0</v>
      </c>
      <c r="E20" s="12">
        <f t="shared" si="2"/>
        <v>134</v>
      </c>
      <c r="F20" s="12">
        <v>1060</v>
      </c>
      <c r="G20" s="12">
        <v>0</v>
      </c>
      <c r="H20" s="12">
        <f t="shared" si="3"/>
        <v>1060</v>
      </c>
      <c r="I20" s="12">
        <v>708</v>
      </c>
      <c r="J20" s="12">
        <v>708</v>
      </c>
      <c r="K20" s="12">
        <f t="shared" si="4"/>
        <v>0</v>
      </c>
      <c r="L20" s="11"/>
    </row>
    <row r="21" spans="1:12" x14ac:dyDescent="0.25">
      <c r="A21" s="18">
        <v>2</v>
      </c>
      <c r="B21" s="19" t="s">
        <v>25</v>
      </c>
      <c r="C21" s="12">
        <v>0</v>
      </c>
      <c r="D21" s="12">
        <v>0</v>
      </c>
      <c r="E21" s="12">
        <f t="shared" si="2"/>
        <v>0</v>
      </c>
      <c r="F21" s="12">
        <v>360</v>
      </c>
      <c r="G21" s="12">
        <v>41</v>
      </c>
      <c r="H21" s="12">
        <f t="shared" si="3"/>
        <v>319</v>
      </c>
      <c r="I21" s="12">
        <v>241</v>
      </c>
      <c r="J21" s="12">
        <v>241</v>
      </c>
      <c r="K21" s="12">
        <f t="shared" si="4"/>
        <v>0</v>
      </c>
      <c r="L21" s="11"/>
    </row>
    <row r="22" spans="1:12" s="7" customFormat="1" ht="57" customHeight="1" x14ac:dyDescent="0.25">
      <c r="A22" s="15" t="s">
        <v>26</v>
      </c>
      <c r="B22" s="16" t="s">
        <v>27</v>
      </c>
      <c r="C22" s="17">
        <f>SUM(C23:C46)</f>
        <v>610</v>
      </c>
      <c r="D22" s="17">
        <f t="shared" ref="D22:K22" si="8">SUM(D23:D46)</f>
        <v>297</v>
      </c>
      <c r="E22" s="17">
        <f t="shared" si="8"/>
        <v>313</v>
      </c>
      <c r="F22" s="17">
        <f t="shared" si="8"/>
        <v>1672</v>
      </c>
      <c r="G22" s="17">
        <f t="shared" si="8"/>
        <v>1064</v>
      </c>
      <c r="H22" s="17">
        <f t="shared" si="8"/>
        <v>608</v>
      </c>
      <c r="I22" s="17">
        <f t="shared" si="8"/>
        <v>1096</v>
      </c>
      <c r="J22" s="17">
        <f t="shared" si="8"/>
        <v>1155</v>
      </c>
      <c r="K22" s="17">
        <f t="shared" si="8"/>
        <v>-59</v>
      </c>
      <c r="L22" s="10"/>
    </row>
    <row r="23" spans="1:12" x14ac:dyDescent="0.25">
      <c r="A23" s="18">
        <v>1</v>
      </c>
      <c r="B23" s="19" t="s">
        <v>16</v>
      </c>
      <c r="C23" s="12">
        <v>262</v>
      </c>
      <c r="D23" s="12">
        <v>109</v>
      </c>
      <c r="E23" s="12">
        <f t="shared" si="2"/>
        <v>153</v>
      </c>
      <c r="F23" s="12">
        <v>399</v>
      </c>
      <c r="G23" s="12">
        <v>151</v>
      </c>
      <c r="H23" s="12">
        <f t="shared" si="3"/>
        <v>248</v>
      </c>
      <c r="I23" s="12">
        <v>261</v>
      </c>
      <c r="J23" s="12">
        <v>261</v>
      </c>
      <c r="K23" s="12">
        <f t="shared" si="4"/>
        <v>0</v>
      </c>
      <c r="L23" s="11"/>
    </row>
    <row r="24" spans="1:12" x14ac:dyDescent="0.25">
      <c r="A24" s="18">
        <v>2</v>
      </c>
      <c r="B24" s="19" t="s">
        <v>24</v>
      </c>
      <c r="C24" s="12">
        <v>11</v>
      </c>
      <c r="D24" s="12">
        <v>0</v>
      </c>
      <c r="E24" s="12">
        <f t="shared" si="2"/>
        <v>11</v>
      </c>
      <c r="F24" s="12">
        <v>38</v>
      </c>
      <c r="G24" s="12">
        <v>0</v>
      </c>
      <c r="H24" s="12">
        <f t="shared" si="3"/>
        <v>38</v>
      </c>
      <c r="I24" s="12">
        <v>25</v>
      </c>
      <c r="J24" s="12">
        <v>25</v>
      </c>
      <c r="K24" s="12">
        <f t="shared" si="4"/>
        <v>0</v>
      </c>
      <c r="L24" s="11"/>
    </row>
    <row r="25" spans="1:12" x14ac:dyDescent="0.25">
      <c r="A25" s="18">
        <v>3</v>
      </c>
      <c r="B25" s="19" t="s">
        <v>28</v>
      </c>
      <c r="C25" s="12">
        <v>28</v>
      </c>
      <c r="D25" s="12">
        <v>24</v>
      </c>
      <c r="E25" s="12">
        <f t="shared" si="2"/>
        <v>4</v>
      </c>
      <c r="F25" s="12">
        <v>95</v>
      </c>
      <c r="G25" s="12">
        <v>82</v>
      </c>
      <c r="H25" s="12">
        <f t="shared" si="3"/>
        <v>13</v>
      </c>
      <c r="I25" s="12">
        <v>62</v>
      </c>
      <c r="J25" s="12">
        <v>62</v>
      </c>
      <c r="K25" s="12">
        <f t="shared" si="4"/>
        <v>0</v>
      </c>
      <c r="L25" s="11"/>
    </row>
    <row r="26" spans="1:12" x14ac:dyDescent="0.25">
      <c r="A26" s="18">
        <v>4</v>
      </c>
      <c r="B26" s="19" t="s">
        <v>13</v>
      </c>
      <c r="C26" s="12">
        <v>11</v>
      </c>
      <c r="D26" s="12">
        <v>11</v>
      </c>
      <c r="E26" s="12">
        <f t="shared" si="2"/>
        <v>0</v>
      </c>
      <c r="F26" s="12">
        <v>38</v>
      </c>
      <c r="G26" s="12">
        <v>3</v>
      </c>
      <c r="H26" s="12">
        <f t="shared" si="3"/>
        <v>35</v>
      </c>
      <c r="I26" s="12">
        <v>25</v>
      </c>
      <c r="J26" s="12">
        <v>25</v>
      </c>
      <c r="K26" s="12">
        <f t="shared" si="4"/>
        <v>0</v>
      </c>
      <c r="L26" s="11"/>
    </row>
    <row r="27" spans="1:12" x14ac:dyDescent="0.25">
      <c r="A27" s="18">
        <v>5</v>
      </c>
      <c r="B27" s="19" t="s">
        <v>29</v>
      </c>
      <c r="C27" s="12">
        <v>11</v>
      </c>
      <c r="D27" s="12">
        <v>11</v>
      </c>
      <c r="E27" s="12">
        <f t="shared" si="2"/>
        <v>0</v>
      </c>
      <c r="F27" s="12">
        <v>38</v>
      </c>
      <c r="G27" s="12">
        <v>38</v>
      </c>
      <c r="H27" s="12">
        <f t="shared" si="3"/>
        <v>0</v>
      </c>
      <c r="I27" s="12">
        <v>25</v>
      </c>
      <c r="J27" s="12">
        <v>38</v>
      </c>
      <c r="K27" s="12">
        <f t="shared" si="4"/>
        <v>-13</v>
      </c>
      <c r="L27" s="11"/>
    </row>
    <row r="28" spans="1:12" x14ac:dyDescent="0.25">
      <c r="A28" s="18">
        <v>6</v>
      </c>
      <c r="B28" s="19" t="s">
        <v>30</v>
      </c>
      <c r="C28" s="12">
        <v>11</v>
      </c>
      <c r="D28" s="12">
        <v>9</v>
      </c>
      <c r="E28" s="12">
        <f t="shared" si="2"/>
        <v>2</v>
      </c>
      <c r="F28" s="12">
        <v>38</v>
      </c>
      <c r="G28" s="12">
        <v>38</v>
      </c>
      <c r="H28" s="12">
        <f t="shared" si="3"/>
        <v>0</v>
      </c>
      <c r="I28" s="12">
        <v>25</v>
      </c>
      <c r="J28" s="12">
        <v>25</v>
      </c>
      <c r="K28" s="12">
        <f t="shared" si="4"/>
        <v>0</v>
      </c>
      <c r="L28" s="11"/>
    </row>
    <row r="29" spans="1:12" x14ac:dyDescent="0.25">
      <c r="A29" s="18">
        <v>7</v>
      </c>
      <c r="B29" s="19" t="s">
        <v>31</v>
      </c>
      <c r="C29" s="12">
        <v>11</v>
      </c>
      <c r="D29" s="12">
        <v>11</v>
      </c>
      <c r="E29" s="12">
        <f t="shared" si="2"/>
        <v>0</v>
      </c>
      <c r="F29" s="12">
        <v>38</v>
      </c>
      <c r="G29" s="12">
        <v>38</v>
      </c>
      <c r="H29" s="12">
        <f t="shared" si="3"/>
        <v>0</v>
      </c>
      <c r="I29" s="12">
        <v>25</v>
      </c>
      <c r="J29" s="12">
        <v>25</v>
      </c>
      <c r="K29" s="12">
        <f t="shared" si="4"/>
        <v>0</v>
      </c>
      <c r="L29" s="11"/>
    </row>
    <row r="30" spans="1:12" x14ac:dyDescent="0.25">
      <c r="A30" s="18">
        <v>8</v>
      </c>
      <c r="B30" s="19" t="s">
        <v>17</v>
      </c>
      <c r="C30" s="12">
        <v>11</v>
      </c>
      <c r="D30" s="12">
        <v>11</v>
      </c>
      <c r="E30" s="12">
        <f t="shared" si="2"/>
        <v>0</v>
      </c>
      <c r="F30" s="12">
        <v>38</v>
      </c>
      <c r="G30" s="12">
        <v>38</v>
      </c>
      <c r="H30" s="12">
        <f t="shared" si="3"/>
        <v>0</v>
      </c>
      <c r="I30" s="12">
        <v>25</v>
      </c>
      <c r="J30" s="12">
        <v>25</v>
      </c>
      <c r="K30" s="12">
        <f t="shared" si="4"/>
        <v>0</v>
      </c>
      <c r="L30" s="11"/>
    </row>
    <row r="31" spans="1:12" x14ac:dyDescent="0.25">
      <c r="A31" s="18">
        <v>9</v>
      </c>
      <c r="B31" s="19" t="s">
        <v>32</v>
      </c>
      <c r="C31" s="12">
        <v>11</v>
      </c>
      <c r="D31" s="12">
        <v>11</v>
      </c>
      <c r="E31" s="12">
        <f t="shared" si="2"/>
        <v>0</v>
      </c>
      <c r="F31" s="12">
        <v>38</v>
      </c>
      <c r="G31" s="12">
        <v>38</v>
      </c>
      <c r="H31" s="12">
        <f t="shared" si="3"/>
        <v>0</v>
      </c>
      <c r="I31" s="12">
        <v>25</v>
      </c>
      <c r="J31" s="12">
        <v>75</v>
      </c>
      <c r="K31" s="12">
        <f t="shared" si="4"/>
        <v>-50</v>
      </c>
      <c r="L31" s="11"/>
    </row>
    <row r="32" spans="1:12" x14ac:dyDescent="0.25">
      <c r="A32" s="18">
        <v>10</v>
      </c>
      <c r="B32" s="19" t="s">
        <v>33</v>
      </c>
      <c r="C32" s="12">
        <v>11</v>
      </c>
      <c r="D32" s="12">
        <v>11</v>
      </c>
      <c r="E32" s="12">
        <f t="shared" si="2"/>
        <v>0</v>
      </c>
      <c r="F32" s="12">
        <v>38</v>
      </c>
      <c r="G32" s="12">
        <v>25</v>
      </c>
      <c r="H32" s="12">
        <f t="shared" si="3"/>
        <v>13</v>
      </c>
      <c r="I32" s="12">
        <v>25</v>
      </c>
      <c r="J32" s="12">
        <v>60</v>
      </c>
      <c r="K32" s="12">
        <f t="shared" si="4"/>
        <v>-35</v>
      </c>
      <c r="L32" s="11"/>
    </row>
    <row r="33" spans="1:12" x14ac:dyDescent="0.25">
      <c r="A33" s="18">
        <v>11</v>
      </c>
      <c r="B33" s="19" t="s">
        <v>34</v>
      </c>
      <c r="C33" s="12">
        <v>111</v>
      </c>
      <c r="D33" s="12">
        <v>0</v>
      </c>
      <c r="E33" s="12">
        <f t="shared" si="2"/>
        <v>111</v>
      </c>
      <c r="F33" s="12">
        <v>380</v>
      </c>
      <c r="G33" s="12">
        <v>234</v>
      </c>
      <c r="H33" s="12">
        <f t="shared" si="3"/>
        <v>146</v>
      </c>
      <c r="I33" s="12">
        <v>248</v>
      </c>
      <c r="J33" s="12">
        <v>248</v>
      </c>
      <c r="K33" s="12">
        <f t="shared" si="4"/>
        <v>0</v>
      </c>
      <c r="L33" s="11"/>
    </row>
    <row r="34" spans="1:12" x14ac:dyDescent="0.25">
      <c r="A34" s="18">
        <v>12</v>
      </c>
      <c r="B34" s="19" t="s">
        <v>35</v>
      </c>
      <c r="C34" s="12">
        <v>11</v>
      </c>
      <c r="D34" s="12">
        <v>11</v>
      </c>
      <c r="E34" s="12">
        <f t="shared" si="2"/>
        <v>0</v>
      </c>
      <c r="F34" s="12">
        <v>38</v>
      </c>
      <c r="G34" s="12">
        <v>26</v>
      </c>
      <c r="H34" s="12">
        <f t="shared" si="3"/>
        <v>12</v>
      </c>
      <c r="I34" s="12">
        <v>25</v>
      </c>
      <c r="J34" s="12">
        <v>25</v>
      </c>
      <c r="K34" s="12">
        <f t="shared" si="4"/>
        <v>0</v>
      </c>
      <c r="L34" s="11"/>
    </row>
    <row r="35" spans="1:12" x14ac:dyDescent="0.25">
      <c r="A35" s="18">
        <v>13</v>
      </c>
      <c r="B35" s="19" t="s">
        <v>36</v>
      </c>
      <c r="C35" s="12">
        <v>11</v>
      </c>
      <c r="D35" s="12">
        <v>0</v>
      </c>
      <c r="E35" s="12">
        <f t="shared" si="2"/>
        <v>11</v>
      </c>
      <c r="F35" s="12">
        <v>38</v>
      </c>
      <c r="G35" s="12">
        <v>0</v>
      </c>
      <c r="H35" s="12">
        <f t="shared" si="3"/>
        <v>38</v>
      </c>
      <c r="I35" s="12">
        <v>25</v>
      </c>
      <c r="J35" s="12">
        <v>0</v>
      </c>
      <c r="K35" s="12">
        <f t="shared" si="4"/>
        <v>25</v>
      </c>
      <c r="L35" s="11"/>
    </row>
    <row r="36" spans="1:12" x14ac:dyDescent="0.25">
      <c r="A36" s="18">
        <v>14</v>
      </c>
      <c r="B36" s="19" t="s">
        <v>37</v>
      </c>
      <c r="C36" s="12">
        <v>11</v>
      </c>
      <c r="D36" s="12">
        <v>3</v>
      </c>
      <c r="E36" s="12">
        <f t="shared" si="2"/>
        <v>8</v>
      </c>
      <c r="F36" s="12">
        <v>38</v>
      </c>
      <c r="G36" s="12">
        <v>38</v>
      </c>
      <c r="H36" s="12">
        <f t="shared" si="3"/>
        <v>0</v>
      </c>
      <c r="I36" s="12">
        <v>25</v>
      </c>
      <c r="J36" s="12">
        <v>15</v>
      </c>
      <c r="K36" s="12">
        <f t="shared" si="4"/>
        <v>10</v>
      </c>
      <c r="L36" s="11"/>
    </row>
    <row r="37" spans="1:12" x14ac:dyDescent="0.25">
      <c r="A37" s="18">
        <v>15</v>
      </c>
      <c r="B37" s="19" t="s">
        <v>38</v>
      </c>
      <c r="C37" s="12">
        <v>11</v>
      </c>
      <c r="D37" s="12">
        <v>10</v>
      </c>
      <c r="E37" s="12">
        <f t="shared" si="2"/>
        <v>1</v>
      </c>
      <c r="F37" s="12">
        <v>38</v>
      </c>
      <c r="G37" s="12">
        <v>24</v>
      </c>
      <c r="H37" s="12">
        <f t="shared" si="3"/>
        <v>14</v>
      </c>
      <c r="I37" s="12">
        <v>25</v>
      </c>
      <c r="J37" s="12">
        <v>25</v>
      </c>
      <c r="K37" s="12">
        <f t="shared" si="4"/>
        <v>0</v>
      </c>
      <c r="L37" s="11"/>
    </row>
    <row r="38" spans="1:12" x14ac:dyDescent="0.25">
      <c r="A38" s="18">
        <v>16</v>
      </c>
      <c r="B38" s="19" t="s">
        <v>39</v>
      </c>
      <c r="C38" s="12">
        <v>11</v>
      </c>
      <c r="D38" s="12">
        <v>11</v>
      </c>
      <c r="E38" s="12">
        <f t="shared" si="2"/>
        <v>0</v>
      </c>
      <c r="F38" s="12">
        <v>38</v>
      </c>
      <c r="G38" s="12">
        <v>23</v>
      </c>
      <c r="H38" s="12">
        <f t="shared" si="3"/>
        <v>15</v>
      </c>
      <c r="I38" s="12">
        <v>25</v>
      </c>
      <c r="J38" s="12">
        <v>25</v>
      </c>
      <c r="K38" s="12">
        <f t="shared" si="4"/>
        <v>0</v>
      </c>
      <c r="L38" s="11"/>
    </row>
    <row r="39" spans="1:12" x14ac:dyDescent="0.25">
      <c r="A39" s="18">
        <v>17</v>
      </c>
      <c r="B39" s="19" t="s">
        <v>14</v>
      </c>
      <c r="C39" s="12">
        <v>11</v>
      </c>
      <c r="D39" s="12">
        <v>0</v>
      </c>
      <c r="E39" s="12">
        <f t="shared" si="2"/>
        <v>11</v>
      </c>
      <c r="F39" s="12">
        <v>38</v>
      </c>
      <c r="G39" s="12">
        <v>38</v>
      </c>
      <c r="H39" s="12">
        <f t="shared" si="3"/>
        <v>0</v>
      </c>
      <c r="I39" s="12">
        <v>25</v>
      </c>
      <c r="J39" s="12">
        <v>12</v>
      </c>
      <c r="K39" s="12">
        <f t="shared" si="4"/>
        <v>13</v>
      </c>
      <c r="L39" s="11"/>
    </row>
    <row r="40" spans="1:12" x14ac:dyDescent="0.25">
      <c r="A40" s="18">
        <v>18</v>
      </c>
      <c r="B40" s="19" t="s">
        <v>40</v>
      </c>
      <c r="C40" s="12">
        <v>11</v>
      </c>
      <c r="D40" s="12">
        <v>11</v>
      </c>
      <c r="E40" s="12">
        <f t="shared" si="2"/>
        <v>0</v>
      </c>
      <c r="F40" s="12">
        <v>38</v>
      </c>
      <c r="G40" s="12">
        <v>38</v>
      </c>
      <c r="H40" s="12">
        <f t="shared" si="3"/>
        <v>0</v>
      </c>
      <c r="I40" s="12">
        <v>25</v>
      </c>
      <c r="J40" s="12">
        <v>25</v>
      </c>
      <c r="K40" s="12">
        <f t="shared" si="4"/>
        <v>0</v>
      </c>
      <c r="L40" s="11"/>
    </row>
    <row r="41" spans="1:12" x14ac:dyDescent="0.25">
      <c r="A41" s="18">
        <v>19</v>
      </c>
      <c r="B41" s="19" t="s">
        <v>41</v>
      </c>
      <c r="C41" s="12">
        <v>11</v>
      </c>
      <c r="D41" s="12">
        <v>11</v>
      </c>
      <c r="E41" s="12">
        <f t="shared" si="2"/>
        <v>0</v>
      </c>
      <c r="F41" s="12">
        <v>38</v>
      </c>
      <c r="G41" s="12">
        <v>38</v>
      </c>
      <c r="H41" s="12">
        <f t="shared" si="3"/>
        <v>0</v>
      </c>
      <c r="I41" s="12">
        <v>25</v>
      </c>
      <c r="J41" s="12">
        <v>25</v>
      </c>
      <c r="K41" s="12">
        <f t="shared" si="4"/>
        <v>0</v>
      </c>
      <c r="L41" s="11"/>
    </row>
    <row r="42" spans="1:12" x14ac:dyDescent="0.25">
      <c r="A42" s="18">
        <v>20</v>
      </c>
      <c r="B42" s="19" t="s">
        <v>21</v>
      </c>
      <c r="C42" s="12">
        <v>11</v>
      </c>
      <c r="D42" s="12">
        <v>10</v>
      </c>
      <c r="E42" s="12">
        <f t="shared" si="2"/>
        <v>1</v>
      </c>
      <c r="F42" s="12">
        <v>38</v>
      </c>
      <c r="G42" s="12">
        <v>37</v>
      </c>
      <c r="H42" s="12">
        <f t="shared" si="3"/>
        <v>1</v>
      </c>
      <c r="I42" s="12">
        <v>25</v>
      </c>
      <c r="J42" s="12">
        <v>25</v>
      </c>
      <c r="K42" s="12">
        <f t="shared" si="4"/>
        <v>0</v>
      </c>
      <c r="L42" s="11"/>
    </row>
    <row r="43" spans="1:12" x14ac:dyDescent="0.25">
      <c r="A43" s="18">
        <v>21</v>
      </c>
      <c r="B43" s="19" t="s">
        <v>42</v>
      </c>
      <c r="C43" s="12">
        <v>11</v>
      </c>
      <c r="D43" s="12">
        <v>11</v>
      </c>
      <c r="E43" s="12">
        <f t="shared" si="2"/>
        <v>0</v>
      </c>
      <c r="F43" s="12">
        <v>38</v>
      </c>
      <c r="G43" s="12">
        <v>38</v>
      </c>
      <c r="H43" s="12">
        <f t="shared" si="3"/>
        <v>0</v>
      </c>
      <c r="I43" s="12">
        <v>25</v>
      </c>
      <c r="J43" s="12">
        <v>25</v>
      </c>
      <c r="K43" s="12">
        <f t="shared" si="4"/>
        <v>0</v>
      </c>
      <c r="L43" s="11"/>
    </row>
    <row r="44" spans="1:12" x14ac:dyDescent="0.25">
      <c r="A44" s="18">
        <v>22</v>
      </c>
      <c r="B44" s="19" t="s">
        <v>43</v>
      </c>
      <c r="C44" s="12">
        <v>11</v>
      </c>
      <c r="D44" s="12">
        <v>11</v>
      </c>
      <c r="E44" s="12">
        <f t="shared" si="2"/>
        <v>0</v>
      </c>
      <c r="F44" s="12">
        <v>38</v>
      </c>
      <c r="G44" s="12">
        <v>38</v>
      </c>
      <c r="H44" s="12">
        <f t="shared" si="3"/>
        <v>0</v>
      </c>
      <c r="I44" s="12">
        <v>25</v>
      </c>
      <c r="J44" s="12">
        <v>25</v>
      </c>
      <c r="K44" s="12">
        <f t="shared" si="4"/>
        <v>0</v>
      </c>
      <c r="L44" s="11"/>
    </row>
    <row r="45" spans="1:12" x14ac:dyDescent="0.25">
      <c r="A45" s="18">
        <v>23</v>
      </c>
      <c r="B45" s="19" t="s">
        <v>44</v>
      </c>
      <c r="C45" s="12"/>
      <c r="D45" s="12"/>
      <c r="E45" s="12">
        <f t="shared" si="2"/>
        <v>0</v>
      </c>
      <c r="F45" s="12">
        <v>38</v>
      </c>
      <c r="G45" s="12">
        <v>13</v>
      </c>
      <c r="H45" s="12">
        <f t="shared" si="3"/>
        <v>25</v>
      </c>
      <c r="I45" s="12">
        <v>25</v>
      </c>
      <c r="J45" s="12">
        <v>25</v>
      </c>
      <c r="K45" s="12">
        <f t="shared" si="4"/>
        <v>0</v>
      </c>
      <c r="L45" s="11"/>
    </row>
    <row r="46" spans="1:12" x14ac:dyDescent="0.25">
      <c r="A46" s="20">
        <v>24</v>
      </c>
      <c r="B46" s="21" t="s">
        <v>45</v>
      </c>
      <c r="C46" s="22"/>
      <c r="D46" s="22"/>
      <c r="E46" s="22">
        <f t="shared" si="2"/>
        <v>0</v>
      </c>
      <c r="F46" s="22">
        <v>38</v>
      </c>
      <c r="G46" s="22">
        <v>28</v>
      </c>
      <c r="H46" s="22">
        <f t="shared" si="3"/>
        <v>10</v>
      </c>
      <c r="I46" s="22">
        <v>25</v>
      </c>
      <c r="J46" s="22">
        <v>34</v>
      </c>
      <c r="K46" s="22">
        <f t="shared" si="4"/>
        <v>-9</v>
      </c>
      <c r="L46" s="13"/>
    </row>
  </sheetData>
  <mergeCells count="11">
    <mergeCell ref="J5:L5"/>
    <mergeCell ref="J1:L1"/>
    <mergeCell ref="A9:B9"/>
    <mergeCell ref="A2:L2"/>
    <mergeCell ref="A3:L3"/>
    <mergeCell ref="A6:A7"/>
    <mergeCell ref="B6:B7"/>
    <mergeCell ref="C6:E6"/>
    <mergeCell ref="F6:H6"/>
    <mergeCell ref="I6:K6"/>
    <mergeCell ref="L6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workbookViewId="0">
      <selection activeCell="H15" sqref="H15"/>
    </sheetView>
  </sheetViews>
  <sheetFormatPr defaultRowHeight="15.75" x14ac:dyDescent="0.25"/>
  <cols>
    <col min="1" max="1" width="7.140625" style="1" customWidth="1"/>
    <col min="2" max="2" width="56" style="1" customWidth="1"/>
    <col min="3" max="3" width="13.140625" style="1" customWidth="1"/>
    <col min="4" max="4" width="9.42578125" style="1" customWidth="1"/>
    <col min="5" max="5" width="11.85546875" style="1" customWidth="1"/>
    <col min="6" max="6" width="14.42578125" style="1" customWidth="1"/>
    <col min="7" max="7" width="12.140625" style="1" customWidth="1"/>
    <col min="8" max="8" width="14.140625" style="1" customWidth="1"/>
    <col min="9" max="16384" width="9.140625" style="1"/>
  </cols>
  <sheetData>
    <row r="1" spans="1:8" ht="23.25" customHeight="1" x14ac:dyDescent="0.25">
      <c r="G1" s="46" t="s">
        <v>90</v>
      </c>
      <c r="H1" s="46"/>
    </row>
    <row r="2" spans="1:8" ht="33" customHeight="1" x14ac:dyDescent="0.25">
      <c r="A2" s="48" t="s">
        <v>87</v>
      </c>
      <c r="B2" s="48"/>
      <c r="C2" s="48"/>
      <c r="D2" s="48"/>
      <c r="E2" s="48"/>
      <c r="F2" s="48"/>
      <c r="G2" s="48"/>
      <c r="H2" s="48"/>
    </row>
    <row r="3" spans="1:8" ht="19.5" customHeight="1" x14ac:dyDescent="0.25">
      <c r="A3" s="49" t="str">
        <f>'B1-Tình hình thực hiện'!A3:L3</f>
        <v>(Kèm theo Tờ trình số:          /TTr-UBND ngày         /9/2024 của UBND tỉnh)</v>
      </c>
      <c r="B3" s="49"/>
      <c r="C3" s="49"/>
      <c r="D3" s="49"/>
      <c r="E3" s="49"/>
      <c r="F3" s="49"/>
      <c r="G3" s="49"/>
      <c r="H3" s="49"/>
    </row>
    <row r="5" spans="1:8" s="7" customFormat="1" ht="22.5" customHeight="1" x14ac:dyDescent="0.25">
      <c r="A5" s="7" t="s">
        <v>70</v>
      </c>
    </row>
    <row r="6" spans="1:8" s="23" customFormat="1" ht="36" customHeight="1" x14ac:dyDescent="0.25">
      <c r="A6" s="40" t="s">
        <v>0</v>
      </c>
      <c r="B6" s="40" t="s">
        <v>60</v>
      </c>
      <c r="C6" s="40" t="s">
        <v>61</v>
      </c>
      <c r="D6" s="59" t="s">
        <v>64</v>
      </c>
      <c r="E6" s="60"/>
    </row>
    <row r="7" spans="1:8" ht="21.75" customHeight="1" x14ac:dyDescent="0.25">
      <c r="A7" s="58" t="s">
        <v>11</v>
      </c>
      <c r="B7" s="58"/>
      <c r="C7" s="9">
        <f>C8+C11+C14+C16</f>
        <v>24</v>
      </c>
      <c r="D7" s="58"/>
      <c r="E7" s="58"/>
    </row>
    <row r="8" spans="1:8" s="7" customFormat="1" x14ac:dyDescent="0.25">
      <c r="A8" s="15">
        <v>1</v>
      </c>
      <c r="B8" s="16" t="s">
        <v>35</v>
      </c>
      <c r="C8" s="10">
        <f>SUM(C9:C10)</f>
        <v>8</v>
      </c>
      <c r="D8" s="55" t="s">
        <v>92</v>
      </c>
      <c r="E8" s="55"/>
    </row>
    <row r="9" spans="1:8" x14ac:dyDescent="0.25">
      <c r="A9" s="18" t="s">
        <v>53</v>
      </c>
      <c r="B9" s="19" t="s">
        <v>62</v>
      </c>
      <c r="C9" s="11">
        <v>4</v>
      </c>
      <c r="D9" s="55"/>
      <c r="E9" s="55"/>
    </row>
    <row r="10" spans="1:8" x14ac:dyDescent="0.25">
      <c r="A10" s="18" t="s">
        <v>53</v>
      </c>
      <c r="B10" s="19" t="s">
        <v>63</v>
      </c>
      <c r="C10" s="11">
        <v>4</v>
      </c>
      <c r="D10" s="55"/>
      <c r="E10" s="55"/>
    </row>
    <row r="11" spans="1:8" s="7" customFormat="1" x14ac:dyDescent="0.25">
      <c r="A11" s="15">
        <v>2</v>
      </c>
      <c r="B11" s="16" t="s">
        <v>65</v>
      </c>
      <c r="C11" s="10">
        <f>SUM(C12:C13)</f>
        <v>8</v>
      </c>
      <c r="D11" s="55"/>
      <c r="E11" s="55"/>
    </row>
    <row r="12" spans="1:8" ht="47.25" x14ac:dyDescent="0.25">
      <c r="A12" s="18" t="s">
        <v>53</v>
      </c>
      <c r="B12" s="19" t="s">
        <v>66</v>
      </c>
      <c r="C12" s="11">
        <v>4</v>
      </c>
      <c r="D12" s="55"/>
      <c r="E12" s="55"/>
    </row>
    <row r="13" spans="1:8" ht="31.5" x14ac:dyDescent="0.25">
      <c r="A13" s="18" t="s">
        <v>53</v>
      </c>
      <c r="B13" s="19" t="s">
        <v>67</v>
      </c>
      <c r="C13" s="11">
        <v>4</v>
      </c>
      <c r="D13" s="55"/>
      <c r="E13" s="55"/>
    </row>
    <row r="14" spans="1:8" s="7" customFormat="1" x14ac:dyDescent="0.25">
      <c r="A14" s="15">
        <v>3</v>
      </c>
      <c r="B14" s="16" t="s">
        <v>44</v>
      </c>
      <c r="C14" s="10">
        <f>C15</f>
        <v>4</v>
      </c>
      <c r="D14" s="55"/>
      <c r="E14" s="55"/>
    </row>
    <row r="15" spans="1:8" ht="47.25" x14ac:dyDescent="0.25">
      <c r="A15" s="18" t="s">
        <v>53</v>
      </c>
      <c r="B15" s="19" t="s">
        <v>68</v>
      </c>
      <c r="C15" s="11">
        <v>4</v>
      </c>
      <c r="D15" s="55"/>
      <c r="E15" s="55"/>
    </row>
    <row r="16" spans="1:8" s="7" customFormat="1" x14ac:dyDescent="0.25">
      <c r="A16" s="15">
        <v>4</v>
      </c>
      <c r="B16" s="16" t="s">
        <v>33</v>
      </c>
      <c r="C16" s="10">
        <f>C17</f>
        <v>4</v>
      </c>
      <c r="D16" s="55"/>
      <c r="E16" s="55"/>
    </row>
    <row r="17" spans="1:8" ht="31.5" x14ac:dyDescent="0.25">
      <c r="A17" s="20" t="s">
        <v>53</v>
      </c>
      <c r="B17" s="21" t="s">
        <v>69</v>
      </c>
      <c r="C17" s="13">
        <v>4</v>
      </c>
      <c r="D17" s="56"/>
      <c r="E17" s="56"/>
    </row>
    <row r="19" spans="1:8" s="7" customFormat="1" ht="24.75" customHeight="1" x14ac:dyDescent="0.25">
      <c r="A19" s="7" t="s">
        <v>71</v>
      </c>
      <c r="G19" s="45" t="s">
        <v>88</v>
      </c>
      <c r="H19" s="45"/>
    </row>
    <row r="20" spans="1:8" s="23" customFormat="1" ht="36.75" customHeight="1" x14ac:dyDescent="0.25">
      <c r="A20" s="41" t="s">
        <v>0</v>
      </c>
      <c r="B20" s="42" t="s">
        <v>72</v>
      </c>
      <c r="C20" s="43" t="s">
        <v>59</v>
      </c>
      <c r="D20" s="43" t="s">
        <v>73</v>
      </c>
      <c r="E20" s="43" t="s">
        <v>74</v>
      </c>
      <c r="F20" s="44" t="s">
        <v>82</v>
      </c>
      <c r="G20" s="40" t="s">
        <v>86</v>
      </c>
      <c r="H20" s="40" t="s">
        <v>91</v>
      </c>
    </row>
    <row r="21" spans="1:8" s="23" customFormat="1" ht="23.25" customHeight="1" x14ac:dyDescent="0.25">
      <c r="A21" s="57" t="s">
        <v>11</v>
      </c>
      <c r="B21" s="57"/>
      <c r="C21" s="26"/>
      <c r="D21" s="34"/>
      <c r="E21" s="35"/>
      <c r="F21" s="36">
        <f>SUM(F22:F31)</f>
        <v>33200000</v>
      </c>
      <c r="G21" s="39">
        <f>C7</f>
        <v>24</v>
      </c>
      <c r="H21" s="39">
        <f>F21*G21</f>
        <v>796800000</v>
      </c>
    </row>
    <row r="22" spans="1:8" x14ac:dyDescent="0.25">
      <c r="A22" s="27" t="s">
        <v>53</v>
      </c>
      <c r="B22" s="28" t="s">
        <v>75</v>
      </c>
      <c r="C22" s="29" t="s">
        <v>54</v>
      </c>
      <c r="D22" s="24">
        <v>4</v>
      </c>
      <c r="E22" s="25">
        <v>1300000</v>
      </c>
      <c r="F22" s="25">
        <f>D22*E22</f>
        <v>5200000</v>
      </c>
      <c r="G22" s="11"/>
      <c r="H22" s="11"/>
    </row>
    <row r="23" spans="1:8" x14ac:dyDescent="0.25">
      <c r="A23" s="27" t="s">
        <v>53</v>
      </c>
      <c r="B23" s="28" t="s">
        <v>79</v>
      </c>
      <c r="C23" s="30" t="s">
        <v>76</v>
      </c>
      <c r="D23" s="24">
        <v>4</v>
      </c>
      <c r="E23" s="25">
        <v>200000</v>
      </c>
      <c r="F23" s="25">
        <f t="shared" ref="F23:F30" si="0">D23*E23</f>
        <v>800000</v>
      </c>
      <c r="G23" s="11"/>
      <c r="H23" s="11"/>
    </row>
    <row r="24" spans="1:8" x14ac:dyDescent="0.25">
      <c r="A24" s="27" t="s">
        <v>53</v>
      </c>
      <c r="B24" s="28" t="s">
        <v>77</v>
      </c>
      <c r="C24" s="30" t="s">
        <v>78</v>
      </c>
      <c r="D24" s="24">
        <v>4</v>
      </c>
      <c r="E24" s="25">
        <v>500000</v>
      </c>
      <c r="F24" s="25">
        <f>D24*E24</f>
        <v>2000000</v>
      </c>
      <c r="G24" s="11"/>
      <c r="H24" s="11"/>
    </row>
    <row r="25" spans="1:8" x14ac:dyDescent="0.25">
      <c r="A25" s="27" t="s">
        <v>53</v>
      </c>
      <c r="B25" s="28" t="s">
        <v>80</v>
      </c>
      <c r="C25" s="30" t="s">
        <v>58</v>
      </c>
      <c r="D25" s="24">
        <v>2</v>
      </c>
      <c r="E25" s="25">
        <v>2500000</v>
      </c>
      <c r="F25" s="25">
        <f>D25*E25</f>
        <v>5000000</v>
      </c>
      <c r="G25" s="11"/>
      <c r="H25" s="11"/>
    </row>
    <row r="26" spans="1:8" x14ac:dyDescent="0.25">
      <c r="A26" s="27" t="s">
        <v>53</v>
      </c>
      <c r="B26" s="28" t="s">
        <v>81</v>
      </c>
      <c r="C26" s="29" t="s">
        <v>54</v>
      </c>
      <c r="D26" s="24">
        <v>4</v>
      </c>
      <c r="E26" s="25">
        <v>300000</v>
      </c>
      <c r="F26" s="25">
        <f>D26*E26</f>
        <v>1200000</v>
      </c>
      <c r="G26" s="11"/>
      <c r="H26" s="11"/>
    </row>
    <row r="27" spans="1:8" x14ac:dyDescent="0.25">
      <c r="A27" s="27" t="s">
        <v>53</v>
      </c>
      <c r="B27" s="28" t="s">
        <v>93</v>
      </c>
      <c r="C27" s="30" t="s">
        <v>55</v>
      </c>
      <c r="D27" s="24">
        <v>2</v>
      </c>
      <c r="E27" s="25">
        <v>5000000</v>
      </c>
      <c r="F27" s="25">
        <f t="shared" si="0"/>
        <v>10000000</v>
      </c>
      <c r="G27" s="11"/>
      <c r="H27" s="11"/>
    </row>
    <row r="28" spans="1:8" x14ac:dyDescent="0.25">
      <c r="A28" s="27" t="s">
        <v>53</v>
      </c>
      <c r="B28" s="28" t="s">
        <v>83</v>
      </c>
      <c r="C28" s="30" t="s">
        <v>76</v>
      </c>
      <c r="D28" s="24">
        <v>100</v>
      </c>
      <c r="E28" s="25">
        <v>40000</v>
      </c>
      <c r="F28" s="25">
        <f t="shared" si="0"/>
        <v>4000000</v>
      </c>
      <c r="G28" s="11"/>
      <c r="H28" s="11"/>
    </row>
    <row r="29" spans="1:8" x14ac:dyDescent="0.25">
      <c r="A29" s="27" t="s">
        <v>53</v>
      </c>
      <c r="B29" s="28" t="s">
        <v>84</v>
      </c>
      <c r="C29" s="30" t="s">
        <v>56</v>
      </c>
      <c r="D29" s="24">
        <v>50</v>
      </c>
      <c r="E29" s="25">
        <v>50000</v>
      </c>
      <c r="F29" s="25">
        <f t="shared" si="0"/>
        <v>2500000</v>
      </c>
      <c r="G29" s="11"/>
      <c r="H29" s="11"/>
    </row>
    <row r="30" spans="1:8" x14ac:dyDescent="0.25">
      <c r="A30" s="27" t="s">
        <v>53</v>
      </c>
      <c r="B30" s="28" t="s">
        <v>85</v>
      </c>
      <c r="C30" s="30" t="s">
        <v>57</v>
      </c>
      <c r="D30" s="24">
        <v>50</v>
      </c>
      <c r="E30" s="25">
        <v>10000</v>
      </c>
      <c r="F30" s="25">
        <f t="shared" si="0"/>
        <v>500000</v>
      </c>
      <c r="G30" s="11"/>
      <c r="H30" s="11"/>
    </row>
    <row r="31" spans="1:8" x14ac:dyDescent="0.25">
      <c r="A31" s="31" t="s">
        <v>53</v>
      </c>
      <c r="B31" s="32" t="s">
        <v>89</v>
      </c>
      <c r="C31" s="33" t="s">
        <v>52</v>
      </c>
      <c r="D31" s="37"/>
      <c r="E31" s="38"/>
      <c r="F31" s="38">
        <v>2000000</v>
      </c>
      <c r="G31" s="13"/>
      <c r="H31" s="13"/>
    </row>
  </sheetData>
  <mergeCells count="9">
    <mergeCell ref="A21:B21"/>
    <mergeCell ref="A7:B7"/>
    <mergeCell ref="D6:E6"/>
    <mergeCell ref="D7:E7"/>
    <mergeCell ref="A2:H2"/>
    <mergeCell ref="A3:H3"/>
    <mergeCell ref="G19:H19"/>
    <mergeCell ref="G1:H1"/>
    <mergeCell ref="D8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B1-Tình hình thực hiện</vt:lpstr>
      <vt:lpstr>B2-Dự kiến KP tập huấn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Hien_PC</cp:lastModifiedBy>
  <dcterms:created xsi:type="dcterms:W3CDTF">2024-07-12T01:08:22Z</dcterms:created>
  <dcterms:modified xsi:type="dcterms:W3CDTF">2024-08-09T10:38:35Z</dcterms:modified>
</cp:coreProperties>
</file>