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ien_PC\AppData\Local\Temp\VNPT Plugin\3821ce70-e383-410b-9003-4b275a103292\"/>
    </mc:Choice>
  </mc:AlternateContent>
  <bookViews>
    <workbookView xWindow="-120" yWindow="-120" windowWidth="29040" windowHeight="15840"/>
  </bookViews>
  <sheets>
    <sheet name="Biểu số 01" sheetId="1" r:id="rId1"/>
    <sheet name="Chợ Đồn" sheetId="3" state="hidden" r:id="rId2"/>
    <sheet name="Ba Bể" sheetId="2" state="hidden" r:id="rId3"/>
    <sheet name="Na Rì" sheetId="4" state="hidden" r:id="rId4"/>
  </sheets>
  <definedNames>
    <definedName name="_xlnm.Print_Area" localSheetId="2">'Ba Bể'!$A$1:$J$15</definedName>
    <definedName name="_xlnm.Print_Area" localSheetId="0">'Biểu số 01'!$A$2:$J$29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1" l="1"/>
  <c r="I18" i="1" l="1"/>
  <c r="I9" i="1"/>
  <c r="I10" i="1"/>
  <c r="I28" i="1"/>
  <c r="I27" i="1"/>
  <c r="I19" i="1"/>
  <c r="I23" i="1"/>
  <c r="I22" i="1"/>
  <c r="I8" i="3"/>
  <c r="I10" i="3"/>
  <c r="I14" i="3"/>
  <c r="I16" i="3"/>
  <c r="I19" i="3"/>
  <c r="I29" i="1"/>
  <c r="I26" i="1"/>
  <c r="I25" i="1" s="1"/>
  <c r="I24" i="1"/>
  <c r="I21" i="1"/>
  <c r="I20" i="1" s="1"/>
  <c r="I17" i="1"/>
  <c r="I16" i="1"/>
  <c r="I15" i="1" s="1"/>
  <c r="I14" i="1"/>
  <c r="I13" i="1" s="1"/>
  <c r="I12" i="1"/>
  <c r="I11" i="1" s="1"/>
  <c r="I6" i="2"/>
  <c r="I7" i="4"/>
  <c r="I13" i="4"/>
  <c r="I10" i="4"/>
  <c r="I9" i="4"/>
  <c r="I12" i="2" l="1"/>
  <c r="I9" i="2"/>
</calcChain>
</file>

<file path=xl/sharedStrings.xml><?xml version="1.0" encoding="utf-8"?>
<sst xmlns="http://schemas.openxmlformats.org/spreadsheetml/2006/main" count="225" uniqueCount="91">
  <si>
    <t>I</t>
  </si>
  <si>
    <t>Tên đơn vị chủ trì liên kết/Cộng đồng dân cư</t>
  </si>
  <si>
    <t>Tên dự án liên kết/Dự án cộng đồng</t>
  </si>
  <si>
    <t>Loại hàng hóa, dịch vụ do chủ dự án trực tiếp sản xuất ra đưa vào thực hiện dự án</t>
  </si>
  <si>
    <t>Số lượng</t>
  </si>
  <si>
    <t>Ghi chú</t>
  </si>
  <si>
    <t>Đơn vị tính của hàng hóa, dịch vụ</t>
  </si>
  <si>
    <t>STT</t>
  </si>
  <si>
    <t>Dự án liên kết</t>
  </si>
  <si>
    <t>II</t>
  </si>
  <si>
    <t>Dự án cộng đồng</t>
  </si>
  <si>
    <t>Đơn giá đưa vào thực hiện dự án (đồng)</t>
  </si>
  <si>
    <t>Tổng giá trị hàng hóa, dịch vụ đã đưa vào  thực hiện dự án</t>
  </si>
  <si>
    <t>A</t>
  </si>
  <si>
    <t>B</t>
  </si>
  <si>
    <t>7=3*5</t>
  </si>
  <si>
    <t>Năm 2022</t>
  </si>
  <si>
    <t>Năm 2023</t>
  </si>
  <si>
    <t>C</t>
  </si>
  <si>
    <t>Năm 2024</t>
  </si>
  <si>
    <t>BÁO CÁO DỰ ÁN HỖ TRỢ PHÁT TRIỂN SẢN XUẤT CÓ HÀNG HÓA, DỊCH VỤ (CON GIỐNG, CÂY GIỐNG, VẬT TƯ,…) DO CHÍNH CHỦ DỰ ÁN (ĐƠN VỊ CHỦ TRÌ LIÊN KẾT/CỘNG ĐỒNG DÂN CƯ) TRỰC TIẾP SẢN XUẤT RA ĐƯA VÀO THỰC HIỆN DỰ ÁN THUỘC CÁC CHƯƠNG TRÌNH MỤC TIÊU QUỐC GIA TỪ NĂM 2022 ĐẾN NĂM 2024</t>
  </si>
  <si>
    <t>Cơ sở xác định đơn giá (Có theo giá thị trường và không vượt giá thẩm định hay không?)</t>
  </si>
  <si>
    <t>ĐVT: Đồng</t>
  </si>
  <si>
    <t>HTX Thành Phát</t>
  </si>
  <si>
    <t xml:space="preserve">Dự án hỗ trợ phát triển sản xuất liên kết theo chuỗi giá trị gắn với tiêu thụ chăn nuôi bò sinh sản  </t>
  </si>
  <si>
    <t>Giống bò 
cái sinh sản</t>
  </si>
  <si>
    <t>Con</t>
  </si>
  <si>
    <t xml:space="preserve">Theo giá thị trường và không vượt giá thẩm định </t>
  </si>
  <si>
    <t>(Bò giống 180kg/con; 90.000đ/kg) Thực hiện 2 chu kỳ (2023+2024)</t>
  </si>
  <si>
    <t>Phòng NN&amp;PTNT</t>
  </si>
  <si>
    <t>1.1</t>
  </si>
  <si>
    <t>Hợp tác xã 
Quỳnh Trang</t>
  </si>
  <si>
    <t>Dự án liên kết sản xuất 
gắn với tiêu thụ sản phẩm cây dược liệu Cát Sâm thuộc Chương trình mục tiêu quốc gia xây dựng nông thôn mới năm 2023</t>
  </si>
  <si>
    <t>Giống cây cát Sâm</t>
  </si>
  <si>
    <t>Cây</t>
  </si>
  <si>
    <t>Thành lập tổ thẩm định giá, đơn giá theo giá thị trường và không vượt giá thẩm định</t>
  </si>
  <si>
    <t>Hợp tác xã
 Quỳnh Trang</t>
  </si>
  <si>
    <t>Dự án liên kết sản xuất 
gắn với tiêu thụ sản phẩm cây dược liệu Cát Sâm thuộc Chương trình mục tiêu quốc gia xây dựng nông thôn mới năm 2024</t>
  </si>
  <si>
    <t>Căn cứ Chứng thư thẩm định giá số 1224/PSD-CTTĐ ngày 13/5/2024 của Công ty Cổ phần Thẩm định giá PSD, đơn giá theo giá thị trường và không vượt giá thẩm định</t>
  </si>
  <si>
    <t>Xã Bình Trung</t>
  </si>
  <si>
    <t>HTX Yên Phong</t>
  </si>
  <si>
    <t>Dự án liên kết sản xuất gắn với tiêu thụ sản phẩm sắn</t>
  </si>
  <si>
    <t>Giống sắn</t>
  </si>
  <si>
    <t>Khảo sát giá tại địa phương</t>
  </si>
  <si>
    <t>Người dân lưu giống (Nhân dân đóng góp 100%)</t>
  </si>
  <si>
    <t>Nhóm hộ trồng lạc xã Binh Trung năm 2024</t>
  </si>
  <si>
    <t>Dự án trồng lạc</t>
  </si>
  <si>
    <t>Giống lạc</t>
  </si>
  <si>
    <t>Hội đồng thẩm định giá của xã thực hiện khảo sát giá tại địa phương. Sử dụng phương pháp so sánh để thẩm định giá</t>
  </si>
  <si>
    <t>Trong tổng 851,4 kg thì chủ dự án trực tiếp sản xuất là 601,4kg. Trong đó ngân sách nhà nước hỗ trợ 84,5% tổng kinh phí mua giống lạc</t>
  </si>
  <si>
    <t>(Kèm theo Báo cáo số 370/BC-UBND ngày 01 tháng 7 năm 2024 của Ủy ban nhân dân huyện Na Rì)</t>
  </si>
  <si>
    <t>HTX An Diệp</t>
  </si>
  <si>
    <t>Dự án HTPTSX liên kết theo chuỗi giá trị dê sinh sản</t>
  </si>
  <si>
    <t>Dê cái sinh sản</t>
  </si>
  <si>
    <t xml:space="preserve">Xác định đơn giá theo giá thị trường và không vượt quá kết quả chứng thư thẩm định giá do đơn vị thẩm định giá </t>
  </si>
  <si>
    <t>UBND xã Xuân Dương</t>
  </si>
  <si>
    <t xml:space="preserve">Dự án hỗ trợ PTSX liên kết theo chuỗi giá trị lợn thịt bản địa </t>
  </si>
  <si>
    <t>Giống lợn thịt bản địa</t>
  </si>
  <si>
    <t>Chi nhánh công ty cổ phần thẩm định giá PSD - Đại Kim; Đc số 6, ngách 4, ngõ 2 thôn Nhân Hòa, xã Tả Thanh Oai, huyện Thanh Trì, TP Hà Nội</t>
  </si>
  <si>
    <t xml:space="preserve">UBND xã Văn Lang </t>
  </si>
  <si>
    <t>Chợ Đồn</t>
  </si>
  <si>
    <t>Ba Bể</t>
  </si>
  <si>
    <t>Na Rì</t>
  </si>
  <si>
    <t>UBND huyện Chợ Đồn</t>
  </si>
  <si>
    <t>2.1</t>
  </si>
  <si>
    <t>Hợp tác xã Quỳnh Trang</t>
  </si>
  <si>
    <t>UBND huyện Ba Bể</t>
  </si>
  <si>
    <t>UBND huyện Na Rì</t>
  </si>
  <si>
    <t>Giống bò cái sinh sản</t>
  </si>
  <si>
    <t>Kg</t>
  </si>
  <si>
    <t>(Kèm theo Báo cáo số 299 /UBND-TCKH ngày 01 tháng 7 năm 2024 của UBND huyện Chợ Đồn)</t>
  </si>
  <si>
    <t>(Kèm theo Công văn số: 2922/UBND-TCKH ngày 01 tháng 7 năm 2024 của UBND huyện Ba Bể)</t>
  </si>
  <si>
    <t>HTX Nông nghiệp Trần Phú</t>
  </si>
  <si>
    <t>Hom</t>
  </si>
  <si>
    <t>Tổng cộng</t>
  </si>
  <si>
    <t>Dự án hỗ trợ PTSX liên kết theo chuỗi giá trị dê sinh sản</t>
  </si>
  <si>
    <t xml:space="preserve">Dự án liên kết sản xuất 
gắn với tiêu thụ sản phẩm cây dược liệu Cát Sâm </t>
  </si>
  <si>
    <t xml:space="preserve">Thuê đơn vị tư vấn TĐG; Theo giá thị trường và không vượt giá thẩm định </t>
  </si>
  <si>
    <t>Giống dê cái sinh sản</t>
  </si>
  <si>
    <t>Dự án hỗ trợ PTSX cộng đồng: Dự án trồng lạc xã Bình Trung</t>
  </si>
  <si>
    <t>Chủ đầu tư: UBND xã Xuân Dương; Chương trình MTQG GNBV</t>
  </si>
  <si>
    <t xml:space="preserve">Chủ đầu tư: UBND xã Văn Lang; Chương trình MTQG GNBV </t>
  </si>
  <si>
    <t>Chủ đầu tư Phòng Nông nghiệp và PTNT; Chương trình MTQG  Xây dựng nông thôn mới năm 2023</t>
  </si>
  <si>
    <t>Chủ đầu tư Phòng Nông nghiệp và PTNT; Chương trình MTQG Xây dựng nông thôn mới năm 2023</t>
  </si>
  <si>
    <t>Chủ đầu tư: UBND xã Bình Trung; Người dân lưu giống (Nhân dân đóng góp 100%); CT MTQG Phát triển vùng ĐB DTTS và MN</t>
  </si>
  <si>
    <t>Chủ đầu tư: UBND xã Bình Trung; Trong tổng 851,4 kg thì chủ dự án trực tiếp sản xuất là 601,4kg. Trong đó ngân sách nhà nước hỗ trợ 84,5% tổng kinh phí mua giống lạc; CT MTQG phát triển vùng ĐB DTTS và MN</t>
  </si>
  <si>
    <t>Chủ đầu tư: UBND xã Thượng Giáo; (Bò giống 180kg/con; 90.000đ/kg) Thực hiện 2 chu kỳ (2023+2024); CT MTQG phát triển vùng ĐB DTTS và MN</t>
  </si>
  <si>
    <t>Chủ đầu tư: UBND xã Thượng Giáo; (Bò giống 180kg/con; 90.000đ/kg) Thực hiện 2 chu kỳ (2023+2024); CT MTQG Phát triển vùng ĐB DTTS và MN</t>
  </si>
  <si>
    <t>Ghi chú: UBND các huyện: Pác Nặm, Ngân Sơn, Chợ Mới, Bạch Thông; UBND thành phố Bắc Kạn; Sở Nông nghiệp và Phát triển nông thôn; Sở Lao động- Thương binh và Xã hội báo cao không có Dự án hỗ trợ phát triển sản xuất có hàng hóa, dịch vụ (con giống, cây giống, vật tư...) do chính chủ dự án trực tiếp sản xuất ra đưa vào thực hiện.</t>
  </si>
  <si>
    <t>(Kèm theo Tờ trình số            /TTr-UBND ngày       tháng 8 năm 2024 của UBND tỉnh Bắc Kạn)</t>
  </si>
  <si>
    <t>Biểu số 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</si>
</sst>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 #,##0.00_-;_-* &quot;-&quot;??_-;_-@_-"/>
    <numFmt numFmtId="165" formatCode="_(* #,##0_);_(* \(#,##0\);_(* &quot;-&quot;??_);_(@_)"/>
    <numFmt numFmtId="166" formatCode="_-* #,##0.0_-;\-* #,##0.0_-;_-* &quot;-&quot;??_-;_-@_-"/>
    <numFmt numFmtId="167" formatCode="_-* #,##0_-;\-* #,##0_-;_-* &quot;-&quot;??_-;_-@_-"/>
  </numFmts>
  <fonts count="11" x14ac:knownFonts="1">
    <font>
      <sz val="12"/>
      <color theme="1"/>
      <name val="Times New Roman"/>
      <family val="2"/>
      <charset val="163"/>
    </font>
    <font>
      <b/>
      <sz val="12"/>
      <color theme="1"/>
      <name val="Times New Roman"/>
      <family val="1"/>
    </font>
    <font>
      <i/>
      <sz val="12"/>
      <color theme="1"/>
      <name val="Times New Roman"/>
      <family val="1"/>
    </font>
    <font>
      <sz val="12"/>
      <color theme="1"/>
      <name val="Times New Roman"/>
      <family val="2"/>
      <charset val="163"/>
    </font>
    <font>
      <sz val="12"/>
      <color theme="1"/>
      <name val="Times New Roman"/>
      <family val="1"/>
    </font>
    <font>
      <sz val="12"/>
      <color rgb="FF000000"/>
      <name val="Times New Roman"/>
      <family val="1"/>
    </font>
    <font>
      <sz val="11"/>
      <color theme="1"/>
      <name val="Times New Roman"/>
      <family val="2"/>
    </font>
    <font>
      <sz val="11"/>
      <color theme="1"/>
      <name val="Times New Roman"/>
      <family val="1"/>
    </font>
    <font>
      <i/>
      <sz val="14"/>
      <color theme="1"/>
      <name val="Times New Roman"/>
      <family val="1"/>
    </font>
    <font>
      <b/>
      <sz val="13"/>
      <color theme="1"/>
      <name val="Times New Roman"/>
      <family val="1"/>
    </font>
    <font>
      <b/>
      <i/>
      <sz val="12"/>
      <color theme="1"/>
      <name val="Times New Roman"/>
      <family val="1"/>
    </font>
  </fonts>
  <fills count="3">
    <fill>
      <patternFill patternType="none"/>
    </fill>
    <fill>
      <patternFill patternType="gray125"/>
    </fill>
    <fill>
      <patternFill patternType="solid">
        <fgColor theme="4" tint="0.59999389629810485"/>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diagonal/>
    </border>
    <border>
      <left/>
      <right/>
      <top style="thin">
        <color auto="1"/>
      </top>
      <bottom/>
      <diagonal/>
    </border>
  </borders>
  <cellStyleXfs count="3">
    <xf numFmtId="0" fontId="0" fillId="0" borderId="0"/>
    <xf numFmtId="164" fontId="3" fillId="0" borderId="0" applyFont="0" applyFill="0" applyBorder="0" applyAlignment="0" applyProtection="0"/>
    <xf numFmtId="0" fontId="6" fillId="0" borderId="0"/>
  </cellStyleXfs>
  <cellXfs count="88">
    <xf numFmtId="0" fontId="0" fillId="0" borderId="0" xfId="0"/>
    <xf numFmtId="0" fontId="1" fillId="0" borderId="0" xfId="0" applyFont="1"/>
    <xf numFmtId="0" fontId="1" fillId="0" borderId="0" xfId="0" applyFont="1" applyAlignment="1">
      <alignmen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xf>
    <xf numFmtId="0" fontId="1" fillId="0" borderId="1" xfId="0" applyFont="1" applyBorder="1"/>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xf>
    <xf numFmtId="165" fontId="5" fillId="0" borderId="1" xfId="1" applyNumberFormat="1" applyFont="1" applyBorder="1" applyAlignment="1">
      <alignment horizontal="center" vertical="center"/>
    </xf>
    <xf numFmtId="165" fontId="1" fillId="0" borderId="1" xfId="1" applyNumberFormat="1" applyFont="1" applyBorder="1" applyAlignment="1">
      <alignment horizontal="center" vertical="center" wrapText="1"/>
    </xf>
    <xf numFmtId="165" fontId="1" fillId="0" borderId="1" xfId="1" applyNumberFormat="1" applyFont="1" applyBorder="1"/>
    <xf numFmtId="165" fontId="1" fillId="0" borderId="1" xfId="0" applyNumberFormat="1" applyFont="1" applyBorder="1" applyAlignment="1">
      <alignment horizontal="center" vertical="center" wrapText="1"/>
    </xf>
    <xf numFmtId="0" fontId="4" fillId="0" borderId="0" xfId="0" applyFont="1"/>
    <xf numFmtId="0" fontId="4" fillId="0" borderId="1" xfId="0" applyFont="1" applyBorder="1" applyAlignment="1">
      <alignment horizontal="center" vertical="center" wrapText="1"/>
    </xf>
    <xf numFmtId="0" fontId="4" fillId="0" borderId="0" xfId="0" applyFont="1" applyAlignment="1">
      <alignment vertical="center"/>
    </xf>
    <xf numFmtId="0" fontId="4" fillId="0" borderId="1" xfId="2" applyFont="1" applyBorder="1" applyAlignment="1">
      <alignment horizontal="center" vertical="center"/>
    </xf>
    <xf numFmtId="0" fontId="4" fillId="0" borderId="1" xfId="2" applyFont="1" applyBorder="1" applyAlignment="1">
      <alignment vertical="center" wrapText="1"/>
    </xf>
    <xf numFmtId="0" fontId="4" fillId="0" borderId="1" xfId="2" applyFont="1" applyBorder="1" applyAlignment="1">
      <alignment horizontal="left" vertical="center" wrapText="1"/>
    </xf>
    <xf numFmtId="0" fontId="4" fillId="0" borderId="1" xfId="2" applyFont="1" applyBorder="1" applyAlignment="1">
      <alignment horizontal="center" vertical="center" wrapText="1"/>
    </xf>
    <xf numFmtId="165" fontId="4" fillId="0" borderId="1" xfId="1" applyNumberFormat="1" applyFont="1" applyBorder="1" applyAlignment="1">
      <alignment horizontal="center" vertical="center" wrapText="1"/>
    </xf>
    <xf numFmtId="165" fontId="4" fillId="0" borderId="0" xfId="0" applyNumberFormat="1" applyFont="1"/>
    <xf numFmtId="0" fontId="4" fillId="0" borderId="1" xfId="0" applyFont="1" applyBorder="1" applyAlignment="1">
      <alignment horizontal="center" vertical="center"/>
    </xf>
    <xf numFmtId="0" fontId="1" fillId="0" borderId="1" xfId="0" applyFont="1" applyBorder="1" applyAlignment="1">
      <alignment vertical="center"/>
    </xf>
    <xf numFmtId="165" fontId="1" fillId="0" borderId="1" xfId="0" applyNumberFormat="1" applyFont="1" applyBorder="1" applyAlignment="1">
      <alignment vertical="center"/>
    </xf>
    <xf numFmtId="165" fontId="4" fillId="0" borderId="1" xfId="1" applyNumberFormat="1" applyFont="1" applyFill="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vertical="center" wrapText="1"/>
    </xf>
    <xf numFmtId="165" fontId="4" fillId="0" borderId="1" xfId="1" applyNumberFormat="1" applyFont="1" applyFill="1" applyBorder="1" applyAlignment="1">
      <alignment vertical="center"/>
    </xf>
    <xf numFmtId="3" fontId="4" fillId="0" borderId="1" xfId="0" applyNumberFormat="1" applyFont="1" applyBorder="1" applyAlignment="1">
      <alignment vertical="center"/>
    </xf>
    <xf numFmtId="0" fontId="2" fillId="0" borderId="0" xfId="0" applyFont="1" applyAlignment="1">
      <alignment horizontal="center"/>
    </xf>
    <xf numFmtId="167" fontId="1" fillId="0" borderId="1" xfId="1" applyNumberFormat="1" applyFont="1" applyFill="1" applyBorder="1" applyAlignment="1">
      <alignment horizontal="center" vertical="center" wrapText="1"/>
    </xf>
    <xf numFmtId="0" fontId="1" fillId="0" borderId="1" xfId="0" applyFont="1" applyBorder="1" applyAlignment="1">
      <alignment vertical="center" wrapText="1"/>
    </xf>
    <xf numFmtId="167" fontId="1" fillId="0" borderId="1" xfId="1" applyNumberFormat="1" applyFont="1" applyFill="1" applyBorder="1" applyAlignment="1">
      <alignment vertical="center" wrapText="1"/>
    </xf>
    <xf numFmtId="0" fontId="4" fillId="0" borderId="0" xfId="0" applyFont="1" applyAlignment="1">
      <alignment vertical="center" wrapText="1"/>
    </xf>
    <xf numFmtId="167" fontId="4" fillId="0" borderId="1" xfId="1" applyNumberFormat="1" applyFont="1" applyFill="1" applyBorder="1" applyAlignment="1">
      <alignment vertical="center" wrapText="1"/>
    </xf>
    <xf numFmtId="0" fontId="1" fillId="0" borderId="0" xfId="0" applyFont="1" applyAlignment="1">
      <alignment vertical="center" wrapText="1"/>
    </xf>
    <xf numFmtId="0" fontId="1" fillId="0" borderId="0" xfId="0" applyFont="1" applyAlignment="1">
      <alignment wrapText="1"/>
    </xf>
    <xf numFmtId="0" fontId="4" fillId="0" borderId="0" xfId="0" applyFont="1" applyAlignment="1">
      <alignment wrapText="1"/>
    </xf>
    <xf numFmtId="165" fontId="4" fillId="0" borderId="1" xfId="1" applyNumberFormat="1" applyFont="1" applyFill="1" applyBorder="1" applyAlignment="1">
      <alignment horizontal="center" vertical="center" wrapText="1"/>
    </xf>
    <xf numFmtId="167" fontId="1" fillId="0" borderId="3" xfId="1" applyNumberFormat="1" applyFont="1" applyFill="1" applyBorder="1" applyAlignment="1">
      <alignment horizontal="center" vertical="center" wrapText="1"/>
    </xf>
    <xf numFmtId="166" fontId="1" fillId="0" borderId="3" xfId="1" applyNumberFormat="1" applyFont="1" applyFill="1" applyBorder="1" applyAlignment="1">
      <alignment horizontal="center" vertical="center" wrapText="1"/>
    </xf>
    <xf numFmtId="1" fontId="4" fillId="0" borderId="0" xfId="0" applyNumberFormat="1" applyFont="1"/>
    <xf numFmtId="166" fontId="4" fillId="0" borderId="0" xfId="0" applyNumberFormat="1" applyFont="1"/>
    <xf numFmtId="0" fontId="4" fillId="0" borderId="0" xfId="0" applyFont="1" applyAlignment="1">
      <alignment horizontal="center"/>
    </xf>
    <xf numFmtId="1" fontId="1"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xf>
    <xf numFmtId="1" fontId="1" fillId="0" borderId="2" xfId="0" applyNumberFormat="1" applyFont="1" applyBorder="1" applyAlignment="1">
      <alignment horizontal="center" vertical="center" wrapText="1"/>
    </xf>
    <xf numFmtId="2" fontId="1" fillId="0" borderId="2" xfId="0" applyNumberFormat="1" applyFont="1" applyBorder="1" applyAlignment="1">
      <alignment vertical="center" wrapText="1"/>
    </xf>
    <xf numFmtId="2" fontId="1" fillId="0" borderId="2" xfId="0" applyNumberFormat="1" applyFont="1" applyBorder="1" applyAlignment="1">
      <alignment horizontal="center" vertical="center" wrapText="1"/>
    </xf>
    <xf numFmtId="166" fontId="1" fillId="0" borderId="2" xfId="0" applyNumberFormat="1" applyFont="1" applyBorder="1" applyAlignment="1">
      <alignment horizontal="center" vertical="center" wrapText="1"/>
    </xf>
    <xf numFmtId="167" fontId="1" fillId="0" borderId="2" xfId="1" applyNumberFormat="1" applyFont="1" applyFill="1" applyBorder="1" applyAlignment="1">
      <alignment horizontal="center" vertical="center" wrapText="1"/>
    </xf>
    <xf numFmtId="1" fontId="1" fillId="0" borderId="3" xfId="0" applyNumberFormat="1" applyFont="1" applyBorder="1" applyAlignment="1">
      <alignment horizontal="center" vertical="center" wrapText="1"/>
    </xf>
    <xf numFmtId="2" fontId="1" fillId="0" borderId="3" xfId="0" applyNumberFormat="1" applyFont="1" applyBorder="1" applyAlignment="1">
      <alignment vertical="center" wrapText="1"/>
    </xf>
    <xf numFmtId="2" fontId="1" fillId="0" borderId="3" xfId="0" applyNumberFormat="1" applyFont="1" applyBorder="1" applyAlignment="1">
      <alignment horizontal="center" vertical="center" wrapText="1"/>
    </xf>
    <xf numFmtId="166" fontId="1" fillId="0" borderId="3" xfId="0" applyNumberFormat="1" applyFont="1" applyBorder="1" applyAlignment="1">
      <alignment horizontal="center" vertical="center" wrapText="1"/>
    </xf>
    <xf numFmtId="1" fontId="4" fillId="0" borderId="3" xfId="0" applyNumberFormat="1" applyFont="1" applyBorder="1" applyAlignment="1">
      <alignment horizontal="center" vertical="center" wrapText="1"/>
    </xf>
    <xf numFmtId="2" fontId="4" fillId="0" borderId="3" xfId="0" applyNumberFormat="1" applyFont="1" applyBorder="1" applyAlignment="1">
      <alignment vertical="center" wrapText="1"/>
    </xf>
    <xf numFmtId="2" fontId="4" fillId="0" borderId="3" xfId="0" applyNumberFormat="1" applyFont="1" applyBorder="1" applyAlignment="1">
      <alignment horizontal="center" vertical="center" wrapText="1"/>
    </xf>
    <xf numFmtId="167" fontId="4" fillId="0" borderId="3" xfId="1" applyNumberFormat="1" applyFont="1" applyFill="1" applyBorder="1" applyAlignment="1">
      <alignment horizontal="center" vertical="center" wrapText="1"/>
    </xf>
    <xf numFmtId="1" fontId="5" fillId="0" borderId="3" xfId="0" applyNumberFormat="1" applyFont="1" applyBorder="1" applyAlignment="1">
      <alignment horizontal="center" vertical="center" wrapText="1"/>
    </xf>
    <xf numFmtId="2" fontId="5" fillId="0" borderId="3" xfId="0" applyNumberFormat="1" applyFont="1" applyBorder="1" applyAlignment="1">
      <alignment vertical="center" wrapText="1"/>
    </xf>
    <xf numFmtId="2" fontId="5" fillId="0" borderId="3" xfId="0" applyNumberFormat="1" applyFont="1" applyBorder="1" applyAlignment="1">
      <alignment horizontal="center" vertical="center" wrapText="1"/>
    </xf>
    <xf numFmtId="167" fontId="5" fillId="0" borderId="3" xfId="1" applyNumberFormat="1" applyFont="1" applyFill="1" applyBorder="1" applyAlignment="1">
      <alignment horizontal="center" vertical="center" wrapText="1"/>
    </xf>
    <xf numFmtId="1" fontId="4" fillId="0" borderId="3" xfId="2" applyNumberFormat="1" applyFont="1" applyBorder="1" applyAlignment="1">
      <alignment horizontal="center" vertical="center" wrapText="1"/>
    </xf>
    <xf numFmtId="2" fontId="4" fillId="0" borderId="3" xfId="2" applyNumberFormat="1" applyFont="1" applyBorder="1" applyAlignment="1">
      <alignment vertical="center" wrapText="1"/>
    </xf>
    <xf numFmtId="2" fontId="4" fillId="0" borderId="3" xfId="2" applyNumberFormat="1" applyFont="1" applyBorder="1" applyAlignment="1">
      <alignment horizontal="center" vertical="center" wrapText="1"/>
    </xf>
    <xf numFmtId="2" fontId="4" fillId="0" borderId="4" xfId="0" applyNumberFormat="1" applyFont="1" applyBorder="1" applyAlignment="1">
      <alignment horizontal="center" vertical="center" wrapText="1"/>
    </xf>
    <xf numFmtId="1" fontId="4" fillId="0" borderId="4" xfId="0" applyNumberFormat="1" applyFont="1" applyBorder="1" applyAlignment="1">
      <alignment horizontal="center" vertical="center" wrapText="1"/>
    </xf>
    <xf numFmtId="2" fontId="4" fillId="0" borderId="4" xfId="0" applyNumberFormat="1" applyFont="1" applyBorder="1" applyAlignment="1">
      <alignment vertical="center" wrapText="1"/>
    </xf>
    <xf numFmtId="0" fontId="1" fillId="0" borderId="5" xfId="0" applyFont="1" applyBorder="1" applyAlignment="1">
      <alignment horizontal="center" vertical="center" wrapText="1"/>
    </xf>
    <xf numFmtId="1" fontId="1" fillId="0" borderId="5" xfId="0" applyNumberFormat="1" applyFont="1" applyBorder="1" applyAlignment="1">
      <alignment horizontal="center" vertical="center" wrapText="1"/>
    </xf>
    <xf numFmtId="167" fontId="1" fillId="0" borderId="5" xfId="0"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67" fontId="7" fillId="0" borderId="1" xfId="0" applyNumberFormat="1" applyFont="1" applyBorder="1" applyAlignment="1">
      <alignment horizontal="center" vertical="center" wrapText="1"/>
    </xf>
    <xf numFmtId="0" fontId="7" fillId="0" borderId="0" xfId="0" applyFont="1" applyAlignment="1">
      <alignment vertical="center"/>
    </xf>
    <xf numFmtId="167" fontId="1" fillId="2" borderId="5" xfId="0" applyNumberFormat="1" applyFont="1" applyFill="1" applyBorder="1" applyAlignment="1">
      <alignment horizontal="center" vertical="center" wrapText="1"/>
    </xf>
    <xf numFmtId="166" fontId="4" fillId="0" borderId="4" xfId="1" applyNumberFormat="1" applyFont="1" applyFill="1" applyBorder="1" applyAlignment="1">
      <alignment horizontal="center" vertical="center" wrapText="1"/>
    </xf>
    <xf numFmtId="167" fontId="4" fillId="0" borderId="4" xfId="1" applyNumberFormat="1" applyFont="1" applyFill="1" applyBorder="1" applyAlignment="1">
      <alignment horizontal="center" vertical="center" wrapText="1"/>
    </xf>
    <xf numFmtId="167" fontId="1" fillId="2" borderId="3" xfId="1" applyNumberFormat="1" applyFont="1" applyFill="1" applyBorder="1" applyAlignment="1">
      <alignment horizontal="center" vertical="center" wrapText="1"/>
    </xf>
    <xf numFmtId="0" fontId="10" fillId="0" borderId="0" xfId="0" applyFont="1" applyAlignment="1">
      <alignment horizontal="center"/>
    </xf>
    <xf numFmtId="0" fontId="9" fillId="0" borderId="0" xfId="0" applyFont="1" applyAlignment="1">
      <alignment horizontal="center" vertical="center" wrapText="1"/>
    </xf>
    <xf numFmtId="0" fontId="8" fillId="0" borderId="0" xfId="0" applyFont="1" applyAlignment="1">
      <alignment horizontal="center" vertical="center" wrapText="1"/>
    </xf>
    <xf numFmtId="1" fontId="4" fillId="0" borderId="6" xfId="0" applyNumberFormat="1" applyFont="1" applyBorder="1" applyAlignment="1">
      <alignment horizontal="left" wrapText="1"/>
    </xf>
    <xf numFmtId="0" fontId="1" fillId="0" borderId="0" xfId="0" applyFont="1" applyAlignment="1">
      <alignment horizontal="center" vertical="center" wrapText="1"/>
    </xf>
    <xf numFmtId="0" fontId="2" fillId="0" borderId="0" xfId="0" applyFont="1" applyAlignment="1">
      <alignment horizontal="center" vertical="center" wrapText="1"/>
    </xf>
  </cellXfs>
  <cellStyles count="3">
    <cellStyle name="Bình thường 2" xfId="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abSelected="1" zoomScaleNormal="100" zoomScaleSheetLayoutView="100" workbookViewId="0">
      <selection activeCell="D5" sqref="D5"/>
    </sheetView>
  </sheetViews>
  <sheetFormatPr defaultRowHeight="15.75" x14ac:dyDescent="0.25"/>
  <cols>
    <col min="1" max="1" width="5.625" style="43" customWidth="1"/>
    <col min="2" max="2" width="20.25" style="14" customWidth="1"/>
    <col min="3" max="3" width="23.75" style="14" customWidth="1"/>
    <col min="4" max="4" width="15.375" style="14" customWidth="1"/>
    <col min="5" max="5" width="10.25" style="44" customWidth="1"/>
    <col min="6" max="6" width="10.25" style="45" customWidth="1"/>
    <col min="7" max="7" width="11.5" style="14" customWidth="1"/>
    <col min="8" max="8" width="25.125" style="14" customWidth="1"/>
    <col min="9" max="9" width="14.25" style="14" customWidth="1"/>
    <col min="10" max="10" width="25.125" style="14" customWidth="1"/>
    <col min="11" max="11" width="10.875" style="14" bestFit="1" customWidth="1"/>
    <col min="12" max="16384" width="9" style="14"/>
  </cols>
  <sheetData>
    <row r="1" spans="1:10" ht="21" customHeight="1" x14ac:dyDescent="0.25">
      <c r="J1" s="82" t="s">
        <v>90</v>
      </c>
    </row>
    <row r="2" spans="1:10" s="1" customFormat="1" ht="63.75" customHeight="1" x14ac:dyDescent="0.25">
      <c r="A2" s="83" t="s">
        <v>20</v>
      </c>
      <c r="B2" s="83"/>
      <c r="C2" s="83"/>
      <c r="D2" s="83"/>
      <c r="E2" s="83"/>
      <c r="F2" s="83"/>
      <c r="G2" s="83"/>
      <c r="H2" s="83"/>
      <c r="I2" s="83"/>
      <c r="J2" s="83"/>
    </row>
    <row r="3" spans="1:10" s="1" customFormat="1" ht="23.25" customHeight="1" x14ac:dyDescent="0.25">
      <c r="A3" s="84" t="s">
        <v>89</v>
      </c>
      <c r="B3" s="84"/>
      <c r="C3" s="84"/>
      <c r="D3" s="84"/>
      <c r="E3" s="84"/>
      <c r="F3" s="84"/>
      <c r="G3" s="84"/>
      <c r="H3" s="84"/>
      <c r="I3" s="84"/>
      <c r="J3" s="84"/>
    </row>
    <row r="4" spans="1:10" ht="23.25" customHeight="1" x14ac:dyDescent="0.25">
      <c r="J4" s="31" t="s">
        <v>22</v>
      </c>
    </row>
    <row r="5" spans="1:10" s="16" customFormat="1" ht="91.5" customHeight="1" x14ac:dyDescent="0.25">
      <c r="A5" s="46" t="s">
        <v>7</v>
      </c>
      <c r="B5" s="3" t="s">
        <v>1</v>
      </c>
      <c r="C5" s="3" t="s">
        <v>2</v>
      </c>
      <c r="D5" s="3" t="s">
        <v>3</v>
      </c>
      <c r="E5" s="47" t="s">
        <v>4</v>
      </c>
      <c r="F5" s="3" t="s">
        <v>6</v>
      </c>
      <c r="G5" s="3" t="s">
        <v>11</v>
      </c>
      <c r="H5" s="3" t="s">
        <v>21</v>
      </c>
      <c r="I5" s="3" t="s">
        <v>12</v>
      </c>
      <c r="J5" s="4" t="s">
        <v>5</v>
      </c>
    </row>
    <row r="6" spans="1:10" s="77" customFormat="1" ht="21" customHeight="1" x14ac:dyDescent="0.25">
      <c r="A6" s="74" t="s">
        <v>13</v>
      </c>
      <c r="B6" s="75" t="s">
        <v>14</v>
      </c>
      <c r="C6" s="75">
        <v>1</v>
      </c>
      <c r="D6" s="75">
        <v>2</v>
      </c>
      <c r="E6" s="76">
        <v>3</v>
      </c>
      <c r="F6" s="75">
        <v>4</v>
      </c>
      <c r="G6" s="75">
        <v>5</v>
      </c>
      <c r="H6" s="75">
        <v>6</v>
      </c>
      <c r="I6" s="75" t="s">
        <v>15</v>
      </c>
      <c r="J6" s="75">
        <v>8</v>
      </c>
    </row>
    <row r="7" spans="1:10" s="1" customFormat="1" ht="24" customHeight="1" x14ac:dyDescent="0.25">
      <c r="A7" s="72"/>
      <c r="B7" s="71" t="s">
        <v>74</v>
      </c>
      <c r="C7" s="71"/>
      <c r="D7" s="71"/>
      <c r="E7" s="73"/>
      <c r="F7" s="71"/>
      <c r="G7" s="71"/>
      <c r="H7" s="71"/>
      <c r="I7" s="78">
        <f>I8+I9+I18</f>
        <v>3346113000</v>
      </c>
      <c r="J7" s="71"/>
    </row>
    <row r="8" spans="1:10" s="1" customFormat="1" ht="24" customHeight="1" x14ac:dyDescent="0.25">
      <c r="A8" s="48" t="s">
        <v>13</v>
      </c>
      <c r="B8" s="49" t="s">
        <v>16</v>
      </c>
      <c r="C8" s="50"/>
      <c r="D8" s="50"/>
      <c r="E8" s="51"/>
      <c r="F8" s="50"/>
      <c r="G8" s="50"/>
      <c r="H8" s="50"/>
      <c r="I8" s="52">
        <v>0</v>
      </c>
      <c r="J8" s="50"/>
    </row>
    <row r="9" spans="1:10" s="1" customFormat="1" ht="24" customHeight="1" x14ac:dyDescent="0.25">
      <c r="A9" s="53" t="s">
        <v>14</v>
      </c>
      <c r="B9" s="54" t="s">
        <v>17</v>
      </c>
      <c r="C9" s="55"/>
      <c r="D9" s="55"/>
      <c r="E9" s="56"/>
      <c r="F9" s="55"/>
      <c r="G9" s="55"/>
      <c r="H9" s="55"/>
      <c r="I9" s="81">
        <f>I10</f>
        <v>1771200000</v>
      </c>
      <c r="J9" s="55"/>
    </row>
    <row r="10" spans="1:10" s="1" customFormat="1" ht="24" customHeight="1" x14ac:dyDescent="0.25">
      <c r="A10" s="53" t="s">
        <v>0</v>
      </c>
      <c r="B10" s="54" t="s">
        <v>8</v>
      </c>
      <c r="C10" s="55"/>
      <c r="D10" s="55"/>
      <c r="E10" s="56"/>
      <c r="F10" s="55"/>
      <c r="G10" s="55"/>
      <c r="H10" s="55"/>
      <c r="I10" s="41">
        <f>I11+I13+I15</f>
        <v>1771200000</v>
      </c>
      <c r="J10" s="55"/>
    </row>
    <row r="11" spans="1:10" s="1" customFormat="1" ht="19.5" customHeight="1" x14ac:dyDescent="0.25">
      <c r="A11" s="53">
        <v>1</v>
      </c>
      <c r="B11" s="54" t="s">
        <v>63</v>
      </c>
      <c r="C11" s="55"/>
      <c r="D11" s="55"/>
      <c r="E11" s="56"/>
      <c r="F11" s="55"/>
      <c r="G11" s="55"/>
      <c r="H11" s="55"/>
      <c r="I11" s="41">
        <f>I12</f>
        <v>330000000</v>
      </c>
      <c r="J11" s="55"/>
    </row>
    <row r="12" spans="1:10" ht="99" customHeight="1" x14ac:dyDescent="0.25">
      <c r="A12" s="57"/>
      <c r="B12" s="58" t="s">
        <v>31</v>
      </c>
      <c r="C12" s="59" t="s">
        <v>76</v>
      </c>
      <c r="D12" s="59" t="s">
        <v>33</v>
      </c>
      <c r="E12" s="60">
        <v>100000</v>
      </c>
      <c r="F12" s="59" t="s">
        <v>34</v>
      </c>
      <c r="G12" s="60">
        <v>3300</v>
      </c>
      <c r="H12" s="59" t="s">
        <v>35</v>
      </c>
      <c r="I12" s="60">
        <f>E12*G12</f>
        <v>330000000</v>
      </c>
      <c r="J12" s="59" t="s">
        <v>82</v>
      </c>
    </row>
    <row r="13" spans="1:10" s="1" customFormat="1" ht="18.75" customHeight="1" x14ac:dyDescent="0.25">
      <c r="A13" s="53">
        <v>2</v>
      </c>
      <c r="B13" s="54" t="s">
        <v>66</v>
      </c>
      <c r="C13" s="55"/>
      <c r="D13" s="55"/>
      <c r="E13" s="41"/>
      <c r="F13" s="55"/>
      <c r="G13" s="41"/>
      <c r="H13" s="55"/>
      <c r="I13" s="41">
        <f>I14</f>
        <v>810000000</v>
      </c>
      <c r="J13" s="55"/>
    </row>
    <row r="14" spans="1:10" ht="91.5" customHeight="1" x14ac:dyDescent="0.25">
      <c r="A14" s="57"/>
      <c r="B14" s="58" t="s">
        <v>23</v>
      </c>
      <c r="C14" s="59" t="s">
        <v>24</v>
      </c>
      <c r="D14" s="59" t="s">
        <v>68</v>
      </c>
      <c r="E14" s="60">
        <v>50</v>
      </c>
      <c r="F14" s="59" t="s">
        <v>26</v>
      </c>
      <c r="G14" s="60">
        <v>16200000</v>
      </c>
      <c r="H14" s="59" t="s">
        <v>77</v>
      </c>
      <c r="I14" s="60">
        <f>E14*G14</f>
        <v>810000000</v>
      </c>
      <c r="J14" s="59" t="s">
        <v>86</v>
      </c>
    </row>
    <row r="15" spans="1:10" s="1" customFormat="1" ht="24" customHeight="1" x14ac:dyDescent="0.25">
      <c r="A15" s="53">
        <v>3</v>
      </c>
      <c r="B15" s="54" t="s">
        <v>67</v>
      </c>
      <c r="C15" s="55"/>
      <c r="D15" s="55"/>
      <c r="E15" s="41"/>
      <c r="F15" s="55"/>
      <c r="G15" s="41"/>
      <c r="H15" s="55"/>
      <c r="I15" s="41">
        <f>I16+I17</f>
        <v>631200000</v>
      </c>
      <c r="J15" s="55"/>
    </row>
    <row r="16" spans="1:10" ht="68.25" customHeight="1" x14ac:dyDescent="0.25">
      <c r="A16" s="61"/>
      <c r="B16" s="62" t="s">
        <v>51</v>
      </c>
      <c r="C16" s="63" t="s">
        <v>75</v>
      </c>
      <c r="D16" s="63" t="s">
        <v>78</v>
      </c>
      <c r="E16" s="64">
        <v>2600</v>
      </c>
      <c r="F16" s="63" t="s">
        <v>69</v>
      </c>
      <c r="G16" s="64">
        <v>162000</v>
      </c>
      <c r="H16" s="63" t="s">
        <v>54</v>
      </c>
      <c r="I16" s="64">
        <f>E16*G16</f>
        <v>421200000</v>
      </c>
      <c r="J16" s="59" t="s">
        <v>80</v>
      </c>
    </row>
    <row r="17" spans="1:10" ht="85.5" customHeight="1" x14ac:dyDescent="0.25">
      <c r="A17" s="65"/>
      <c r="B17" s="66" t="s">
        <v>72</v>
      </c>
      <c r="C17" s="67" t="s">
        <v>56</v>
      </c>
      <c r="D17" s="67" t="s">
        <v>57</v>
      </c>
      <c r="E17" s="60">
        <v>1400</v>
      </c>
      <c r="F17" s="67" t="s">
        <v>69</v>
      </c>
      <c r="G17" s="60">
        <v>150000</v>
      </c>
      <c r="H17" s="67" t="s">
        <v>58</v>
      </c>
      <c r="I17" s="60">
        <f>E17*G17</f>
        <v>210000000</v>
      </c>
      <c r="J17" s="59" t="s">
        <v>81</v>
      </c>
    </row>
    <row r="18" spans="1:10" s="1" customFormat="1" ht="24" customHeight="1" x14ac:dyDescent="0.25">
      <c r="A18" s="53" t="s">
        <v>18</v>
      </c>
      <c r="B18" s="54" t="s">
        <v>19</v>
      </c>
      <c r="C18" s="55"/>
      <c r="D18" s="55"/>
      <c r="E18" s="42"/>
      <c r="F18" s="55"/>
      <c r="G18" s="41"/>
      <c r="H18" s="55"/>
      <c r="I18" s="81">
        <f>I19+I27</f>
        <v>1574913000</v>
      </c>
      <c r="J18" s="55"/>
    </row>
    <row r="19" spans="1:10" s="1" customFormat="1" ht="24" customHeight="1" x14ac:dyDescent="0.25">
      <c r="A19" s="53" t="s">
        <v>0</v>
      </c>
      <c r="B19" s="54" t="s">
        <v>8</v>
      </c>
      <c r="C19" s="55"/>
      <c r="D19" s="55"/>
      <c r="E19" s="42"/>
      <c r="F19" s="55"/>
      <c r="G19" s="41"/>
      <c r="H19" s="55"/>
      <c r="I19" s="41">
        <f>I20+I23+I25</f>
        <v>1547850000</v>
      </c>
      <c r="J19" s="55"/>
    </row>
    <row r="20" spans="1:10" s="1" customFormat="1" ht="19.5" customHeight="1" x14ac:dyDescent="0.25">
      <c r="A20" s="53">
        <v>1</v>
      </c>
      <c r="B20" s="54" t="s">
        <v>63</v>
      </c>
      <c r="C20" s="55"/>
      <c r="D20" s="55"/>
      <c r="E20" s="42"/>
      <c r="F20" s="55"/>
      <c r="G20" s="41"/>
      <c r="H20" s="55"/>
      <c r="I20" s="41">
        <f>I21+I22</f>
        <v>321850000</v>
      </c>
      <c r="J20" s="55"/>
    </row>
    <row r="21" spans="1:10" s="1" customFormat="1" ht="94.5" x14ac:dyDescent="0.25">
      <c r="A21" s="57"/>
      <c r="B21" s="58" t="s">
        <v>65</v>
      </c>
      <c r="C21" s="59" t="s">
        <v>76</v>
      </c>
      <c r="D21" s="59" t="s">
        <v>33</v>
      </c>
      <c r="E21" s="60">
        <v>80000</v>
      </c>
      <c r="F21" s="59" t="s">
        <v>34</v>
      </c>
      <c r="G21" s="60">
        <v>3500</v>
      </c>
      <c r="H21" s="59" t="s">
        <v>38</v>
      </c>
      <c r="I21" s="60">
        <f>E21*G21</f>
        <v>280000000</v>
      </c>
      <c r="J21" s="59" t="s">
        <v>83</v>
      </c>
    </row>
    <row r="22" spans="1:10" ht="89.25" customHeight="1" x14ac:dyDescent="0.25">
      <c r="A22" s="57"/>
      <c r="B22" s="58" t="s">
        <v>40</v>
      </c>
      <c r="C22" s="59" t="s">
        <v>41</v>
      </c>
      <c r="D22" s="59" t="s">
        <v>42</v>
      </c>
      <c r="E22" s="60">
        <v>279000</v>
      </c>
      <c r="F22" s="59" t="s">
        <v>73</v>
      </c>
      <c r="G22" s="60">
        <v>150</v>
      </c>
      <c r="H22" s="59" t="s">
        <v>43</v>
      </c>
      <c r="I22" s="60">
        <f>E22*G22</f>
        <v>41850000</v>
      </c>
      <c r="J22" s="59" t="s">
        <v>84</v>
      </c>
    </row>
    <row r="23" spans="1:10" s="1" customFormat="1" ht="24.75" customHeight="1" x14ac:dyDescent="0.25">
      <c r="A23" s="53">
        <v>2</v>
      </c>
      <c r="B23" s="54" t="s">
        <v>66</v>
      </c>
      <c r="C23" s="55"/>
      <c r="D23" s="55"/>
      <c r="E23" s="42"/>
      <c r="F23" s="55"/>
      <c r="G23" s="41"/>
      <c r="H23" s="55"/>
      <c r="I23" s="41">
        <f>I24</f>
        <v>810000000</v>
      </c>
      <c r="J23" s="55"/>
    </row>
    <row r="24" spans="1:10" ht="87" customHeight="1" x14ac:dyDescent="0.25">
      <c r="A24" s="57"/>
      <c r="B24" s="58" t="s">
        <v>23</v>
      </c>
      <c r="C24" s="59" t="s">
        <v>24</v>
      </c>
      <c r="D24" s="59" t="s">
        <v>68</v>
      </c>
      <c r="E24" s="60">
        <v>50</v>
      </c>
      <c r="F24" s="59" t="s">
        <v>26</v>
      </c>
      <c r="G24" s="60">
        <v>16200000</v>
      </c>
      <c r="H24" s="59" t="s">
        <v>77</v>
      </c>
      <c r="I24" s="60">
        <f>E24*G24</f>
        <v>810000000</v>
      </c>
      <c r="J24" s="59" t="s">
        <v>87</v>
      </c>
    </row>
    <row r="25" spans="1:10" s="1" customFormat="1" ht="24" customHeight="1" x14ac:dyDescent="0.25">
      <c r="A25" s="53">
        <v>3</v>
      </c>
      <c r="B25" s="54" t="s">
        <v>67</v>
      </c>
      <c r="C25" s="55"/>
      <c r="D25" s="55"/>
      <c r="E25" s="42"/>
      <c r="F25" s="55"/>
      <c r="G25" s="41"/>
      <c r="H25" s="55"/>
      <c r="I25" s="41">
        <f>I26</f>
        <v>416000000</v>
      </c>
      <c r="J25" s="55"/>
    </row>
    <row r="26" spans="1:10" ht="68.25" customHeight="1" x14ac:dyDescent="0.25">
      <c r="A26" s="61"/>
      <c r="B26" s="62" t="s">
        <v>51</v>
      </c>
      <c r="C26" s="63" t="s">
        <v>75</v>
      </c>
      <c r="D26" s="63" t="s">
        <v>78</v>
      </c>
      <c r="E26" s="64">
        <v>2600</v>
      </c>
      <c r="F26" s="63" t="s">
        <v>69</v>
      </c>
      <c r="G26" s="64">
        <v>160000</v>
      </c>
      <c r="H26" s="63" t="s">
        <v>54</v>
      </c>
      <c r="I26" s="64">
        <f>E26*G26</f>
        <v>416000000</v>
      </c>
      <c r="J26" s="59" t="s">
        <v>80</v>
      </c>
    </row>
    <row r="27" spans="1:10" s="1" customFormat="1" ht="19.5" customHeight="1" x14ac:dyDescent="0.25">
      <c r="A27" s="53" t="s">
        <v>9</v>
      </c>
      <c r="B27" s="54" t="s">
        <v>10</v>
      </c>
      <c r="C27" s="55"/>
      <c r="D27" s="55"/>
      <c r="E27" s="42"/>
      <c r="F27" s="55"/>
      <c r="G27" s="41"/>
      <c r="H27" s="55"/>
      <c r="I27" s="41">
        <f>I28</f>
        <v>27063000</v>
      </c>
      <c r="J27" s="55"/>
    </row>
    <row r="28" spans="1:10" s="1" customFormat="1" ht="19.5" customHeight="1" x14ac:dyDescent="0.25">
      <c r="A28" s="53">
        <v>1</v>
      </c>
      <c r="B28" s="54" t="s">
        <v>63</v>
      </c>
      <c r="C28" s="55"/>
      <c r="D28" s="55"/>
      <c r="E28" s="42"/>
      <c r="F28" s="55"/>
      <c r="G28" s="41"/>
      <c r="H28" s="55"/>
      <c r="I28" s="41">
        <f>I29</f>
        <v>27063000</v>
      </c>
      <c r="J28" s="55"/>
    </row>
    <row r="29" spans="1:10" ht="132.75" customHeight="1" x14ac:dyDescent="0.25">
      <c r="A29" s="69"/>
      <c r="B29" s="70" t="s">
        <v>45</v>
      </c>
      <c r="C29" s="68" t="s">
        <v>79</v>
      </c>
      <c r="D29" s="68" t="s">
        <v>47</v>
      </c>
      <c r="E29" s="79">
        <v>601.4</v>
      </c>
      <c r="F29" s="68" t="s">
        <v>69</v>
      </c>
      <c r="G29" s="80">
        <v>45000</v>
      </c>
      <c r="H29" s="68" t="s">
        <v>48</v>
      </c>
      <c r="I29" s="80">
        <f>E29*G29</f>
        <v>27063000</v>
      </c>
      <c r="J29" s="68" t="s">
        <v>85</v>
      </c>
    </row>
    <row r="30" spans="1:10" ht="34.5" customHeight="1" x14ac:dyDescent="0.25">
      <c r="A30" s="85" t="s">
        <v>88</v>
      </c>
      <c r="B30" s="85"/>
      <c r="C30" s="85"/>
      <c r="D30" s="85"/>
      <c r="E30" s="85"/>
      <c r="F30" s="85"/>
      <c r="G30" s="85"/>
      <c r="H30" s="85"/>
      <c r="I30" s="85"/>
      <c r="J30" s="85"/>
    </row>
  </sheetData>
  <mergeCells count="3">
    <mergeCell ref="A2:J2"/>
    <mergeCell ref="A3:J3"/>
    <mergeCell ref="A30:J30"/>
  </mergeCells>
  <pageMargins left="0.76" right="0.28999999999999998" top="0.51" bottom="0.48" header="0.31496062992125984" footer="0.31496062992125984"/>
  <pageSetup paperSize="9" scale="78"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view="pageBreakPreview" zoomScaleNormal="100" zoomScaleSheetLayoutView="100" workbookViewId="0">
      <selection activeCell="K14" sqref="K14"/>
    </sheetView>
  </sheetViews>
  <sheetFormatPr defaultRowHeight="15.75" x14ac:dyDescent="0.25"/>
  <cols>
    <col min="1" max="1" width="6.375" style="14" customWidth="1"/>
    <col min="2" max="2" width="20" style="14" customWidth="1"/>
    <col min="3" max="3" width="18.625" style="14" customWidth="1"/>
    <col min="4" max="4" width="16.625" style="14" customWidth="1"/>
    <col min="5" max="5" width="11.25" style="14" customWidth="1"/>
    <col min="6" max="6" width="9" style="45"/>
    <col min="7" max="7" width="13.375" style="14" customWidth="1"/>
    <col min="8" max="8" width="21.875" style="14" customWidth="1"/>
    <col min="9" max="9" width="14.25" style="14" customWidth="1"/>
    <col min="10" max="10" width="16.375" style="14" customWidth="1"/>
    <col min="11" max="16384" width="9" style="14"/>
  </cols>
  <sheetData>
    <row r="1" spans="1:11" s="1" customFormat="1" ht="69" customHeight="1" x14ac:dyDescent="0.25">
      <c r="A1" s="86" t="s">
        <v>20</v>
      </c>
      <c r="B1" s="86"/>
      <c r="C1" s="86"/>
      <c r="D1" s="86"/>
      <c r="E1" s="86"/>
      <c r="F1" s="86"/>
      <c r="G1" s="86"/>
      <c r="H1" s="86"/>
      <c r="I1" s="86"/>
      <c r="J1" s="86"/>
    </row>
    <row r="2" spans="1:11" s="1" customFormat="1" ht="23.25" customHeight="1" x14ac:dyDescent="0.25">
      <c r="A2" s="87" t="s">
        <v>70</v>
      </c>
      <c r="B2" s="87"/>
      <c r="C2" s="87"/>
      <c r="D2" s="87"/>
      <c r="E2" s="87"/>
      <c r="F2" s="87"/>
      <c r="G2" s="87"/>
      <c r="H2" s="87"/>
      <c r="I2" s="87"/>
      <c r="J2" s="87"/>
    </row>
    <row r="3" spans="1:11" ht="25.5" customHeight="1" x14ac:dyDescent="0.25"/>
    <row r="4" spans="1:11" s="16" customFormat="1" ht="78.75" x14ac:dyDescent="0.25">
      <c r="A4" s="3" t="s">
        <v>7</v>
      </c>
      <c r="B4" s="3" t="s">
        <v>1</v>
      </c>
      <c r="C4" s="3" t="s">
        <v>2</v>
      </c>
      <c r="D4" s="3" t="s">
        <v>3</v>
      </c>
      <c r="E4" s="4" t="s">
        <v>4</v>
      </c>
      <c r="F4" s="3" t="s">
        <v>6</v>
      </c>
      <c r="G4" s="3" t="s">
        <v>11</v>
      </c>
      <c r="H4" s="3" t="s">
        <v>21</v>
      </c>
      <c r="I4" s="3" t="s">
        <v>12</v>
      </c>
      <c r="J4" s="4" t="s">
        <v>5</v>
      </c>
    </row>
    <row r="5" spans="1:11" s="16" customFormat="1" ht="24" customHeight="1" x14ac:dyDescent="0.25">
      <c r="A5" s="15" t="s">
        <v>13</v>
      </c>
      <c r="B5" s="15" t="s">
        <v>14</v>
      </c>
      <c r="C5" s="15">
        <v>1</v>
      </c>
      <c r="D5" s="15">
        <v>2</v>
      </c>
      <c r="E5" s="15">
        <v>3</v>
      </c>
      <c r="F5" s="15">
        <v>4</v>
      </c>
      <c r="G5" s="15">
        <v>5</v>
      </c>
      <c r="H5" s="15">
        <v>6</v>
      </c>
      <c r="I5" s="15" t="s">
        <v>15</v>
      </c>
      <c r="J5" s="15">
        <v>8</v>
      </c>
    </row>
    <row r="6" spans="1:11" s="2" customFormat="1" ht="24" customHeight="1" x14ac:dyDescent="0.25">
      <c r="A6" s="3"/>
      <c r="B6" s="3" t="s">
        <v>60</v>
      </c>
      <c r="C6" s="3"/>
      <c r="D6" s="3"/>
      <c r="E6" s="3"/>
      <c r="F6" s="3"/>
      <c r="G6" s="3"/>
      <c r="H6" s="3"/>
      <c r="I6" s="3"/>
      <c r="J6" s="3"/>
    </row>
    <row r="7" spans="1:11" s="2" customFormat="1" x14ac:dyDescent="0.25">
      <c r="A7" s="3" t="s">
        <v>14</v>
      </c>
      <c r="B7" s="3" t="s">
        <v>17</v>
      </c>
      <c r="C7" s="3"/>
      <c r="D7" s="3"/>
      <c r="E7" s="3"/>
      <c r="F7" s="3"/>
      <c r="G7" s="3"/>
      <c r="H7" s="3"/>
      <c r="I7" s="3"/>
      <c r="J7" s="3"/>
    </row>
    <row r="8" spans="1:11" s="1" customFormat="1" ht="24" customHeight="1" x14ac:dyDescent="0.25">
      <c r="A8" s="4" t="s">
        <v>0</v>
      </c>
      <c r="B8" s="24" t="s">
        <v>8</v>
      </c>
      <c r="C8" s="24"/>
      <c r="D8" s="24"/>
      <c r="E8" s="24"/>
      <c r="F8" s="4"/>
      <c r="G8" s="24"/>
      <c r="H8" s="24"/>
      <c r="I8" s="25">
        <f>SUM(I10:I19)</f>
        <v>678913000</v>
      </c>
      <c r="J8" s="24"/>
    </row>
    <row r="9" spans="1:11" s="1" customFormat="1" ht="24" customHeight="1" x14ac:dyDescent="0.25">
      <c r="A9" s="4">
        <v>1</v>
      </c>
      <c r="B9" s="24" t="s">
        <v>29</v>
      </c>
      <c r="C9" s="24"/>
      <c r="D9" s="24"/>
      <c r="E9" s="24"/>
      <c r="F9" s="4"/>
      <c r="G9" s="24"/>
      <c r="H9" s="24"/>
      <c r="I9" s="24"/>
      <c r="J9" s="24"/>
    </row>
    <row r="10" spans="1:11" ht="141.75" customHeight="1" x14ac:dyDescent="0.25">
      <c r="A10" s="23" t="s">
        <v>30</v>
      </c>
      <c r="B10" s="15" t="s">
        <v>31</v>
      </c>
      <c r="C10" s="15" t="s">
        <v>32</v>
      </c>
      <c r="D10" s="23" t="s">
        <v>33</v>
      </c>
      <c r="E10" s="23">
        <v>100000</v>
      </c>
      <c r="F10" s="23" t="s">
        <v>34</v>
      </c>
      <c r="G10" s="26">
        <v>3300</v>
      </c>
      <c r="H10" s="15" t="s">
        <v>35</v>
      </c>
      <c r="I10" s="26">
        <f>E10*G10</f>
        <v>330000000</v>
      </c>
      <c r="J10" s="27"/>
      <c r="K10" s="22"/>
    </row>
    <row r="11" spans="1:11" s="2" customFormat="1" x14ac:dyDescent="0.25">
      <c r="A11" s="3" t="s">
        <v>18</v>
      </c>
      <c r="B11" s="3" t="s">
        <v>19</v>
      </c>
      <c r="C11" s="3"/>
      <c r="D11" s="3"/>
      <c r="E11" s="3"/>
      <c r="F11" s="3"/>
      <c r="G11" s="3"/>
      <c r="H11" s="3"/>
      <c r="I11" s="3"/>
      <c r="J11" s="3"/>
      <c r="K11" s="22"/>
    </row>
    <row r="12" spans="1:11" s="1" customFormat="1" ht="24" customHeight="1" x14ac:dyDescent="0.25">
      <c r="A12" s="4" t="s">
        <v>0</v>
      </c>
      <c r="B12" s="24" t="s">
        <v>8</v>
      </c>
      <c r="C12" s="24"/>
      <c r="D12" s="24"/>
      <c r="E12" s="24"/>
      <c r="F12" s="4"/>
      <c r="G12" s="24"/>
      <c r="H12" s="24"/>
      <c r="I12" s="24"/>
      <c r="J12" s="24"/>
      <c r="K12" s="22"/>
    </row>
    <row r="13" spans="1:11" s="1" customFormat="1" ht="24" customHeight="1" x14ac:dyDescent="0.25">
      <c r="A13" s="4">
        <v>1</v>
      </c>
      <c r="B13" s="24" t="s">
        <v>29</v>
      </c>
      <c r="C13" s="24"/>
      <c r="D13" s="24"/>
      <c r="E13" s="24"/>
      <c r="F13" s="4"/>
      <c r="G13" s="24"/>
      <c r="H13" s="24"/>
      <c r="I13" s="24"/>
      <c r="J13" s="24"/>
      <c r="K13" s="22"/>
    </row>
    <row r="14" spans="1:11" s="1" customFormat="1" ht="150" customHeight="1" x14ac:dyDescent="0.25">
      <c r="A14" s="23" t="s">
        <v>30</v>
      </c>
      <c r="B14" s="15" t="s">
        <v>36</v>
      </c>
      <c r="C14" s="15" t="s">
        <v>37</v>
      </c>
      <c r="D14" s="23" t="s">
        <v>33</v>
      </c>
      <c r="E14" s="23">
        <v>80000</v>
      </c>
      <c r="F14" s="23" t="s">
        <v>34</v>
      </c>
      <c r="G14" s="26">
        <v>3500</v>
      </c>
      <c r="H14" s="15" t="s">
        <v>38</v>
      </c>
      <c r="I14" s="26">
        <f>E14*G14</f>
        <v>280000000</v>
      </c>
      <c r="J14" s="24"/>
      <c r="K14" s="22"/>
    </row>
    <row r="15" spans="1:11" s="1" customFormat="1" ht="24" customHeight="1" x14ac:dyDescent="0.25">
      <c r="A15" s="4">
        <v>2</v>
      </c>
      <c r="B15" s="24" t="s">
        <v>39</v>
      </c>
      <c r="C15" s="24"/>
      <c r="D15" s="24"/>
      <c r="E15" s="24"/>
      <c r="F15" s="4"/>
      <c r="G15" s="24"/>
      <c r="H15" s="24"/>
      <c r="I15" s="24"/>
      <c r="J15" s="24"/>
      <c r="K15" s="22"/>
    </row>
    <row r="16" spans="1:11" ht="47.25" x14ac:dyDescent="0.25">
      <c r="A16" s="23" t="s">
        <v>64</v>
      </c>
      <c r="B16" s="28" t="s">
        <v>40</v>
      </c>
      <c r="C16" s="28" t="s">
        <v>41</v>
      </c>
      <c r="D16" s="27" t="s">
        <v>42</v>
      </c>
      <c r="E16" s="29">
        <v>279000</v>
      </c>
      <c r="F16" s="23" t="s">
        <v>73</v>
      </c>
      <c r="G16" s="27">
        <v>150</v>
      </c>
      <c r="H16" s="27" t="s">
        <v>43</v>
      </c>
      <c r="I16" s="29">
        <f>E16*G16</f>
        <v>41850000</v>
      </c>
      <c r="J16" s="28" t="s">
        <v>44</v>
      </c>
      <c r="K16" s="22"/>
    </row>
    <row r="17" spans="1:11" s="1" customFormat="1" ht="19.5" customHeight="1" x14ac:dyDescent="0.25">
      <c r="A17" s="4" t="s">
        <v>9</v>
      </c>
      <c r="B17" s="24" t="s">
        <v>10</v>
      </c>
      <c r="C17" s="24"/>
      <c r="D17" s="24"/>
      <c r="E17" s="24"/>
      <c r="F17" s="4"/>
      <c r="G17" s="24"/>
      <c r="H17" s="24"/>
      <c r="I17" s="24"/>
      <c r="J17" s="24"/>
      <c r="K17" s="22"/>
    </row>
    <row r="18" spans="1:11" s="1" customFormat="1" ht="19.5" customHeight="1" x14ac:dyDescent="0.25">
      <c r="A18" s="4">
        <v>1</v>
      </c>
      <c r="B18" s="24" t="s">
        <v>39</v>
      </c>
      <c r="C18" s="24"/>
      <c r="D18" s="24"/>
      <c r="E18" s="24"/>
      <c r="F18" s="4"/>
      <c r="G18" s="24"/>
      <c r="H18" s="24"/>
      <c r="I18" s="24"/>
      <c r="J18" s="24"/>
      <c r="K18" s="22"/>
    </row>
    <row r="19" spans="1:11" ht="126" x14ac:dyDescent="0.25">
      <c r="A19" s="23" t="s">
        <v>30</v>
      </c>
      <c r="B19" s="28" t="s">
        <v>45</v>
      </c>
      <c r="C19" s="27" t="s">
        <v>46</v>
      </c>
      <c r="D19" s="27" t="s">
        <v>47</v>
      </c>
      <c r="E19" s="27">
        <v>601.4</v>
      </c>
      <c r="F19" s="23" t="s">
        <v>69</v>
      </c>
      <c r="G19" s="30">
        <v>45000</v>
      </c>
      <c r="H19" s="28" t="s">
        <v>48</v>
      </c>
      <c r="I19" s="30">
        <f>601.4*45000</f>
        <v>27063000</v>
      </c>
      <c r="J19" s="28" t="s">
        <v>49</v>
      </c>
      <c r="K19" s="22"/>
    </row>
  </sheetData>
  <mergeCells count="2">
    <mergeCell ref="A1:J1"/>
    <mergeCell ref="A2:J2"/>
  </mergeCells>
  <pageMargins left="0.70866141732283472" right="0.70866141732283472" top="0.74803149606299213" bottom="0.74803149606299213" header="0.31496062992125984" footer="0.31496062992125984"/>
  <pageSetup paperSize="9" scale="81"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view="pageBreakPreview" zoomScaleNormal="100" zoomScaleSheetLayoutView="100" workbookViewId="0">
      <selection activeCell="M9" sqref="M9"/>
    </sheetView>
  </sheetViews>
  <sheetFormatPr defaultRowHeight="15.75" x14ac:dyDescent="0.25"/>
  <cols>
    <col min="1" max="1" width="6.375" style="14" customWidth="1"/>
    <col min="2" max="2" width="20" style="14" customWidth="1"/>
    <col min="3" max="3" width="18.625" style="14" customWidth="1"/>
    <col min="4" max="4" width="16.625" style="14" customWidth="1"/>
    <col min="5" max="5" width="8.625" style="14" customWidth="1"/>
    <col min="6" max="6" width="9" style="14"/>
    <col min="7" max="7" width="13.375" style="14" customWidth="1"/>
    <col min="8" max="8" width="21.875" style="14" customWidth="1"/>
    <col min="9" max="9" width="19.625" style="14" customWidth="1"/>
    <col min="10" max="10" width="17.875" style="14" customWidth="1"/>
    <col min="11" max="16384" width="9" style="14"/>
  </cols>
  <sheetData>
    <row r="1" spans="1:10" s="1" customFormat="1" ht="65.25" customHeight="1" x14ac:dyDescent="0.25">
      <c r="A1" s="86" t="s">
        <v>20</v>
      </c>
      <c r="B1" s="86"/>
      <c r="C1" s="86"/>
      <c r="D1" s="86"/>
      <c r="E1" s="86"/>
      <c r="F1" s="86"/>
      <c r="G1" s="86"/>
      <c r="H1" s="86"/>
      <c r="I1" s="86"/>
      <c r="J1" s="86"/>
    </row>
    <row r="2" spans="1:10" s="1" customFormat="1" ht="33.75" customHeight="1" x14ac:dyDescent="0.25">
      <c r="A2" s="87" t="s">
        <v>71</v>
      </c>
      <c r="B2" s="87"/>
      <c r="C2" s="87"/>
      <c r="D2" s="87"/>
      <c r="E2" s="87"/>
      <c r="F2" s="87"/>
      <c r="G2" s="87"/>
      <c r="H2" s="87"/>
      <c r="I2" s="87"/>
      <c r="J2" s="87"/>
    </row>
    <row r="3" spans="1:10" ht="25.5" customHeight="1" x14ac:dyDescent="0.25">
      <c r="J3" s="31" t="s">
        <v>22</v>
      </c>
    </row>
    <row r="4" spans="1:10" s="16" customFormat="1" ht="78.75" x14ac:dyDescent="0.25">
      <c r="A4" s="3" t="s">
        <v>7</v>
      </c>
      <c r="B4" s="3" t="s">
        <v>1</v>
      </c>
      <c r="C4" s="3" t="s">
        <v>2</v>
      </c>
      <c r="D4" s="3" t="s">
        <v>3</v>
      </c>
      <c r="E4" s="4" t="s">
        <v>4</v>
      </c>
      <c r="F4" s="3" t="s">
        <v>6</v>
      </c>
      <c r="G4" s="3" t="s">
        <v>11</v>
      </c>
      <c r="H4" s="3" t="s">
        <v>21</v>
      </c>
      <c r="I4" s="3" t="s">
        <v>12</v>
      </c>
      <c r="J4" s="4" t="s">
        <v>5</v>
      </c>
    </row>
    <row r="5" spans="1:10" s="16" customFormat="1" x14ac:dyDescent="0.25">
      <c r="A5" s="15" t="s">
        <v>13</v>
      </c>
      <c r="B5" s="15" t="s">
        <v>14</v>
      </c>
      <c r="C5" s="15">
        <v>1</v>
      </c>
      <c r="D5" s="15">
        <v>2</v>
      </c>
      <c r="E5" s="15">
        <v>3</v>
      </c>
      <c r="F5" s="15">
        <v>4</v>
      </c>
      <c r="G5" s="15">
        <v>5</v>
      </c>
      <c r="H5" s="15">
        <v>6</v>
      </c>
      <c r="I5" s="15" t="s">
        <v>15</v>
      </c>
      <c r="J5" s="15">
        <v>8</v>
      </c>
    </row>
    <row r="6" spans="1:10" s="16" customFormat="1" x14ac:dyDescent="0.25">
      <c r="A6" s="3"/>
      <c r="B6" s="3" t="s">
        <v>61</v>
      </c>
      <c r="C6" s="3"/>
      <c r="D6" s="3"/>
      <c r="E6" s="3"/>
      <c r="F6" s="3"/>
      <c r="G6" s="3"/>
      <c r="H6" s="3"/>
      <c r="I6" s="32">
        <f>I9+I12</f>
        <v>1620000000</v>
      </c>
      <c r="J6" s="3"/>
    </row>
    <row r="7" spans="1:10" s="16" customFormat="1" x14ac:dyDescent="0.25">
      <c r="A7" s="3"/>
      <c r="B7" s="3" t="s">
        <v>17</v>
      </c>
      <c r="C7" s="3"/>
      <c r="D7" s="3"/>
      <c r="E7" s="3"/>
      <c r="F7" s="3"/>
      <c r="G7" s="3"/>
      <c r="H7" s="3"/>
      <c r="I7" s="32"/>
      <c r="J7" s="3"/>
    </row>
    <row r="8" spans="1:10" s="35" customFormat="1" x14ac:dyDescent="0.25">
      <c r="A8" s="3" t="s">
        <v>0</v>
      </c>
      <c r="B8" s="33" t="s">
        <v>8</v>
      </c>
      <c r="C8" s="33"/>
      <c r="D8" s="33"/>
      <c r="E8" s="33"/>
      <c r="F8" s="33"/>
      <c r="G8" s="33"/>
      <c r="H8" s="33"/>
      <c r="I8" s="34"/>
      <c r="J8" s="33"/>
    </row>
    <row r="9" spans="1:10" s="35" customFormat="1" ht="84" customHeight="1" x14ac:dyDescent="0.25">
      <c r="A9" s="15">
        <v>1</v>
      </c>
      <c r="B9" s="28" t="s">
        <v>23</v>
      </c>
      <c r="C9" s="28" t="s">
        <v>24</v>
      </c>
      <c r="D9" s="28" t="s">
        <v>25</v>
      </c>
      <c r="E9" s="28">
        <v>50</v>
      </c>
      <c r="F9" s="28" t="s">
        <v>26</v>
      </c>
      <c r="G9" s="36">
        <v>16200000</v>
      </c>
      <c r="H9" s="28" t="s">
        <v>27</v>
      </c>
      <c r="I9" s="36">
        <f>E9*G9</f>
        <v>810000000</v>
      </c>
      <c r="J9" s="28" t="s">
        <v>28</v>
      </c>
    </row>
    <row r="10" spans="1:10" s="37" customFormat="1" x14ac:dyDescent="0.25">
      <c r="A10" s="3"/>
      <c r="B10" s="3" t="s">
        <v>19</v>
      </c>
      <c r="C10" s="3"/>
      <c r="D10" s="3"/>
      <c r="E10" s="3"/>
      <c r="F10" s="3"/>
      <c r="G10" s="32"/>
      <c r="H10" s="3"/>
      <c r="I10" s="32"/>
      <c r="J10" s="33"/>
    </row>
    <row r="11" spans="1:10" s="38" customFormat="1" x14ac:dyDescent="0.25">
      <c r="A11" s="3" t="s">
        <v>0</v>
      </c>
      <c r="B11" s="3" t="s">
        <v>8</v>
      </c>
      <c r="C11" s="3"/>
      <c r="D11" s="3"/>
      <c r="E11" s="3"/>
      <c r="F11" s="3"/>
      <c r="G11" s="32"/>
      <c r="H11" s="3"/>
      <c r="I11" s="32"/>
      <c r="J11" s="3"/>
    </row>
    <row r="12" spans="1:10" s="39" customFormat="1" ht="81" customHeight="1" x14ac:dyDescent="0.25">
      <c r="A12" s="15">
        <v>1</v>
      </c>
      <c r="B12" s="28" t="s">
        <v>23</v>
      </c>
      <c r="C12" s="28" t="s">
        <v>24</v>
      </c>
      <c r="D12" s="28" t="s">
        <v>25</v>
      </c>
      <c r="E12" s="28">
        <v>50</v>
      </c>
      <c r="F12" s="28" t="s">
        <v>26</v>
      </c>
      <c r="G12" s="36">
        <v>16200000</v>
      </c>
      <c r="H12" s="28" t="s">
        <v>27</v>
      </c>
      <c r="I12" s="36">
        <f>E12*G12</f>
        <v>810000000</v>
      </c>
      <c r="J12" s="28" t="s">
        <v>28</v>
      </c>
    </row>
    <row r="13" spans="1:10" s="39" customFormat="1" x14ac:dyDescent="0.25">
      <c r="A13" s="3"/>
      <c r="B13" s="33"/>
      <c r="C13" s="33"/>
      <c r="D13" s="33"/>
      <c r="E13" s="33"/>
      <c r="F13" s="33"/>
      <c r="G13" s="33"/>
      <c r="H13" s="33"/>
      <c r="I13" s="33"/>
      <c r="J13" s="33"/>
    </row>
    <row r="14" spans="1:10" s="39" customFormat="1" x14ac:dyDescent="0.25">
      <c r="A14" s="15"/>
      <c r="B14" s="15"/>
      <c r="C14" s="15"/>
      <c r="D14" s="15"/>
      <c r="E14" s="15"/>
      <c r="F14" s="15"/>
      <c r="G14" s="40"/>
      <c r="H14" s="15"/>
      <c r="I14" s="40"/>
      <c r="J14" s="33"/>
    </row>
    <row r="15" spans="1:10" s="39" customFormat="1" x14ac:dyDescent="0.25">
      <c r="A15" s="3"/>
      <c r="B15" s="33"/>
      <c r="C15" s="33"/>
      <c r="D15" s="33"/>
      <c r="E15" s="33"/>
      <c r="F15" s="33"/>
      <c r="G15" s="33"/>
      <c r="H15" s="33"/>
      <c r="I15" s="33"/>
      <c r="J15" s="33"/>
    </row>
    <row r="16" spans="1:10" s="39" customFormat="1" x14ac:dyDescent="0.25"/>
  </sheetData>
  <mergeCells count="2">
    <mergeCell ref="A1:J1"/>
    <mergeCell ref="A2:J2"/>
  </mergeCells>
  <pageMargins left="0.70866141732283472" right="0.70866141732283472" top="0.74803149606299213" bottom="0.74803149606299213" header="0.31496062992125984" footer="0.31496062992125984"/>
  <pageSetup paperSize="9" scale="8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view="pageBreakPreview" zoomScaleNormal="100" zoomScaleSheetLayoutView="100" workbookViewId="0">
      <selection activeCell="L12" sqref="L12"/>
    </sheetView>
  </sheetViews>
  <sheetFormatPr defaultRowHeight="15.75" x14ac:dyDescent="0.25"/>
  <cols>
    <col min="1" max="1" width="5" style="14" customWidth="1"/>
    <col min="2" max="2" width="20" style="14" customWidth="1"/>
    <col min="3" max="3" width="16.875" style="14" customWidth="1"/>
    <col min="4" max="4" width="16.625" style="14" customWidth="1"/>
    <col min="5" max="5" width="9.5" style="14" customWidth="1"/>
    <col min="6" max="6" width="9" style="14"/>
    <col min="7" max="7" width="13.375" style="14" customWidth="1"/>
    <col min="8" max="8" width="24.5" style="14" customWidth="1"/>
    <col min="9" max="9" width="14.875" style="14" customWidth="1"/>
    <col min="10" max="10" width="14.75" style="14" customWidth="1"/>
    <col min="11" max="11" width="10.125" style="14" bestFit="1" customWidth="1"/>
    <col min="12" max="16384" width="9" style="14"/>
  </cols>
  <sheetData>
    <row r="1" spans="1:11" s="1" customFormat="1" ht="69" customHeight="1" x14ac:dyDescent="0.25">
      <c r="A1" s="86" t="s">
        <v>20</v>
      </c>
      <c r="B1" s="86"/>
      <c r="C1" s="86"/>
      <c r="D1" s="86"/>
      <c r="E1" s="86"/>
      <c r="F1" s="86"/>
      <c r="G1" s="86"/>
      <c r="H1" s="86"/>
      <c r="I1" s="86"/>
      <c r="J1" s="86"/>
    </row>
    <row r="2" spans="1:11" s="1" customFormat="1" ht="23.25" customHeight="1" x14ac:dyDescent="0.25">
      <c r="A2" s="87" t="s">
        <v>50</v>
      </c>
      <c r="B2" s="87"/>
      <c r="C2" s="87"/>
      <c r="D2" s="87"/>
      <c r="E2" s="87"/>
      <c r="F2" s="87"/>
      <c r="G2" s="87"/>
      <c r="H2" s="87"/>
      <c r="I2" s="87"/>
      <c r="J2" s="87"/>
    </row>
    <row r="3" spans="1:11" ht="25.5" customHeight="1" x14ac:dyDescent="0.25"/>
    <row r="4" spans="1:11" s="16" customFormat="1" ht="78.75" x14ac:dyDescent="0.25">
      <c r="A4" s="3" t="s">
        <v>7</v>
      </c>
      <c r="B4" s="3" t="s">
        <v>1</v>
      </c>
      <c r="C4" s="3" t="s">
        <v>2</v>
      </c>
      <c r="D4" s="3" t="s">
        <v>3</v>
      </c>
      <c r="E4" s="4" t="s">
        <v>4</v>
      </c>
      <c r="F4" s="3" t="s">
        <v>6</v>
      </c>
      <c r="G4" s="3" t="s">
        <v>11</v>
      </c>
      <c r="H4" s="3" t="s">
        <v>21</v>
      </c>
      <c r="I4" s="3" t="s">
        <v>12</v>
      </c>
      <c r="J4" s="4" t="s">
        <v>5</v>
      </c>
    </row>
    <row r="5" spans="1:11" s="16" customFormat="1" ht="18.75" customHeight="1" x14ac:dyDescent="0.25">
      <c r="A5" s="15" t="s">
        <v>13</v>
      </c>
      <c r="B5" s="15" t="s">
        <v>14</v>
      </c>
      <c r="C5" s="15">
        <v>1</v>
      </c>
      <c r="D5" s="15">
        <v>2</v>
      </c>
      <c r="E5" s="15">
        <v>3</v>
      </c>
      <c r="F5" s="15">
        <v>4</v>
      </c>
      <c r="G5" s="15">
        <v>5</v>
      </c>
      <c r="H5" s="15">
        <v>6</v>
      </c>
      <c r="I5" s="15" t="s">
        <v>15</v>
      </c>
      <c r="J5" s="15">
        <v>8</v>
      </c>
    </row>
    <row r="6" spans="1:11" s="2" customFormat="1" x14ac:dyDescent="0.25">
      <c r="A6" s="3"/>
      <c r="B6" s="3" t="s">
        <v>62</v>
      </c>
      <c r="C6" s="3"/>
      <c r="D6" s="3"/>
      <c r="E6" s="3"/>
      <c r="F6" s="3"/>
      <c r="G6" s="3"/>
      <c r="H6" s="3"/>
      <c r="I6" s="3"/>
      <c r="J6" s="3"/>
    </row>
    <row r="7" spans="1:11" s="2" customFormat="1" x14ac:dyDescent="0.25">
      <c r="A7" s="3" t="s">
        <v>14</v>
      </c>
      <c r="B7" s="3" t="s">
        <v>17</v>
      </c>
      <c r="C7" s="3"/>
      <c r="D7" s="3"/>
      <c r="E7" s="3"/>
      <c r="F7" s="3"/>
      <c r="G7" s="3"/>
      <c r="H7" s="3"/>
      <c r="I7" s="13">
        <f>SUM(I9:I13)</f>
        <v>1047200000</v>
      </c>
      <c r="J7" s="3"/>
    </row>
    <row r="8" spans="1:11" s="1" customFormat="1" ht="24" customHeight="1" x14ac:dyDescent="0.25">
      <c r="A8" s="5" t="s">
        <v>0</v>
      </c>
      <c r="B8" s="6" t="s">
        <v>8</v>
      </c>
      <c r="C8" s="6"/>
      <c r="D8" s="6"/>
      <c r="E8" s="6"/>
      <c r="F8" s="6"/>
      <c r="G8" s="6"/>
      <c r="H8" s="6"/>
      <c r="I8" s="6"/>
      <c r="J8" s="6"/>
    </row>
    <row r="9" spans="1:11" ht="76.5" customHeight="1" x14ac:dyDescent="0.25">
      <c r="A9" s="7">
        <v>1</v>
      </c>
      <c r="B9" s="8" t="s">
        <v>51</v>
      </c>
      <c r="C9" s="7" t="s">
        <v>52</v>
      </c>
      <c r="D9" s="9" t="s">
        <v>53</v>
      </c>
      <c r="E9" s="9">
        <v>2600</v>
      </c>
      <c r="F9" s="9" t="s">
        <v>69</v>
      </c>
      <c r="G9" s="10">
        <v>162000</v>
      </c>
      <c r="H9" s="7" t="s">
        <v>54</v>
      </c>
      <c r="I9" s="10">
        <f>E9*G9</f>
        <v>421200000</v>
      </c>
      <c r="J9" s="15" t="s">
        <v>55</v>
      </c>
    </row>
    <row r="10" spans="1:11" ht="94.5" customHeight="1" x14ac:dyDescent="0.25">
      <c r="A10" s="17">
        <v>2</v>
      </c>
      <c r="B10" s="18" t="s">
        <v>72</v>
      </c>
      <c r="C10" s="18" t="s">
        <v>56</v>
      </c>
      <c r="D10" s="19" t="s">
        <v>57</v>
      </c>
      <c r="E10" s="20">
        <v>1400</v>
      </c>
      <c r="F10" s="20" t="s">
        <v>69</v>
      </c>
      <c r="G10" s="21">
        <v>150000</v>
      </c>
      <c r="H10" s="20" t="s">
        <v>58</v>
      </c>
      <c r="I10" s="21">
        <f>E10*G10</f>
        <v>210000000</v>
      </c>
      <c r="J10" s="15" t="s">
        <v>59</v>
      </c>
      <c r="K10" s="22"/>
    </row>
    <row r="11" spans="1:11" s="2" customFormat="1" x14ac:dyDescent="0.25">
      <c r="A11" s="3" t="s">
        <v>18</v>
      </c>
      <c r="B11" s="3" t="s">
        <v>19</v>
      </c>
      <c r="C11" s="3"/>
      <c r="D11" s="3"/>
      <c r="E11" s="3"/>
      <c r="F11" s="3"/>
      <c r="G11" s="11"/>
      <c r="H11" s="3"/>
      <c r="I11" s="11"/>
      <c r="J11" s="3"/>
    </row>
    <row r="12" spans="1:11" s="1" customFormat="1" ht="24" customHeight="1" x14ac:dyDescent="0.25">
      <c r="A12" s="5" t="s">
        <v>0</v>
      </c>
      <c r="B12" s="6" t="s">
        <v>8</v>
      </c>
      <c r="C12" s="6"/>
      <c r="D12" s="6"/>
      <c r="E12" s="6"/>
      <c r="F12" s="6"/>
      <c r="G12" s="12"/>
      <c r="H12" s="6"/>
      <c r="I12" s="12"/>
      <c r="J12" s="6"/>
    </row>
    <row r="13" spans="1:11" ht="77.25" customHeight="1" x14ac:dyDescent="0.25">
      <c r="A13" s="9">
        <v>1</v>
      </c>
      <c r="B13" s="8" t="s">
        <v>51</v>
      </c>
      <c r="C13" s="7" t="s">
        <v>52</v>
      </c>
      <c r="D13" s="9" t="s">
        <v>53</v>
      </c>
      <c r="E13" s="9">
        <v>2600</v>
      </c>
      <c r="F13" s="9" t="s">
        <v>69</v>
      </c>
      <c r="G13" s="10">
        <v>160000</v>
      </c>
      <c r="H13" s="7" t="s">
        <v>54</v>
      </c>
      <c r="I13" s="10">
        <f>E13*G13</f>
        <v>416000000</v>
      </c>
      <c r="J13" s="15" t="s">
        <v>55</v>
      </c>
    </row>
  </sheetData>
  <mergeCells count="2">
    <mergeCell ref="A1:J1"/>
    <mergeCell ref="A2:J2"/>
  </mergeCells>
  <pageMargins left="0.70866141732283472" right="0.70866141732283472" top="0.74803149606299213" bottom="0.74803149606299213" header="0.31496062992125984" footer="0.31496062992125984"/>
  <pageSetup paperSize="9" scale="8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Biểu số 01</vt:lpstr>
      <vt:lpstr>Chợ Đồn</vt:lpstr>
      <vt:lpstr>Ba Bể</vt:lpstr>
      <vt:lpstr>Na Rì</vt:lpstr>
      <vt:lpstr>'Ba Bể'!Print_Area</vt:lpstr>
      <vt:lpstr>'Biểu số 01'!Print_Area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Hien_PC</dc:creator>
  <cp:lastModifiedBy>Hien_PC</cp:lastModifiedBy>
  <cp:lastPrinted>2024-07-17T02:32:34Z</cp:lastPrinted>
  <dcterms:created xsi:type="dcterms:W3CDTF">2024-05-29T08:43:31Z</dcterms:created>
  <dcterms:modified xsi:type="dcterms:W3CDTF">2024-08-01T08:06:16Z</dcterms:modified>
</cp:coreProperties>
</file>