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activeTab="4"/>
  </bookViews>
  <sheets>
    <sheet name="Biểu CT 01" sheetId="1" r:id="rId1"/>
    <sheet name="Biểu CT 02" sheetId="2" r:id="rId2"/>
    <sheet name="Biểu CT 03" sheetId="8" r:id="rId3"/>
    <sheet name="Biểu CT 04" sheetId="9" r:id="rId4"/>
    <sheet name="Biểu CT 05" sheetId="10" r:id="rId5"/>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8" l="1"/>
  <c r="E7" i="8"/>
  <c r="F7" i="8"/>
  <c r="G7" i="8"/>
  <c r="H7" i="8"/>
  <c r="C7" i="8"/>
  <c r="D225" i="2" l="1"/>
  <c r="H220" i="2"/>
  <c r="H219" i="2"/>
  <c r="H215" i="2"/>
  <c r="H213" i="2"/>
  <c r="H212" i="2"/>
  <c r="H214" i="2" s="1"/>
  <c r="H209" i="2" s="1"/>
  <c r="IV208" i="2"/>
  <c r="H207" i="2"/>
  <c r="H204" i="2"/>
  <c r="H203" i="2"/>
  <c r="H202" i="2"/>
  <c r="H200" i="2" s="1"/>
  <c r="H199" i="2" s="1"/>
  <c r="H201" i="2"/>
  <c r="H198" i="2"/>
  <c r="H197" i="2"/>
  <c r="H196" i="2"/>
  <c r="H195" i="2"/>
  <c r="H194" i="2"/>
  <c r="H193" i="2"/>
  <c r="H192" i="2"/>
  <c r="H189" i="2"/>
  <c r="H187" i="2"/>
  <c r="H186" i="2"/>
  <c r="H185" i="2"/>
  <c r="H183" i="2" s="1"/>
  <c r="H182" i="2" s="1"/>
  <c r="H184" i="2"/>
  <c r="H179" i="2"/>
  <c r="H178" i="2"/>
  <c r="H177" i="2"/>
  <c r="H175" i="2"/>
  <c r="H174" i="2"/>
  <c r="H173" i="2"/>
  <c r="H171" i="2" s="1"/>
  <c r="H172" i="2"/>
  <c r="H169" i="2"/>
  <c r="H168" i="2"/>
  <c r="H167" i="2" s="1"/>
  <c r="H163" i="2"/>
  <c r="H162" i="2"/>
  <c r="H161" i="2"/>
  <c r="H160" i="2"/>
  <c r="H158" i="2"/>
  <c r="H157" i="2"/>
  <c r="IV153" i="2"/>
  <c r="H152" i="2"/>
  <c r="H151" i="2"/>
  <c r="H150" i="2"/>
  <c r="H149" i="2"/>
  <c r="H148" i="2" s="1"/>
  <c r="H146" i="2"/>
  <c r="H145" i="2"/>
  <c r="H144" i="2" s="1"/>
  <c r="H141" i="2"/>
  <c r="H140" i="2"/>
  <c r="H139" i="2"/>
  <c r="H138" i="2"/>
  <c r="H131" i="2"/>
  <c r="H123" i="2"/>
  <c r="H122" i="2"/>
  <c r="H121" i="2"/>
  <c r="H120" i="2"/>
  <c r="H119" i="2"/>
  <c r="H118" i="2" s="1"/>
  <c r="H114" i="2"/>
  <c r="H113" i="2"/>
  <c r="H111" i="2"/>
  <c r="H110" i="2"/>
  <c r="H105" i="2"/>
  <c r="H104" i="2"/>
  <c r="H103" i="2" s="1"/>
  <c r="H101" i="2" s="1"/>
  <c r="H100" i="2"/>
  <c r="H99" i="2"/>
  <c r="H98" i="2"/>
  <c r="H97" i="2"/>
  <c r="H96" i="2"/>
  <c r="H95" i="2" s="1"/>
  <c r="H91" i="2"/>
  <c r="H90" i="2" s="1"/>
  <c r="H88" i="2"/>
  <c r="H87" i="2"/>
  <c r="H82" i="2"/>
  <c r="H81" i="2"/>
  <c r="H83" i="2" s="1"/>
  <c r="H75" i="2"/>
  <c r="H74" i="2"/>
  <c r="H73" i="2"/>
  <c r="H72" i="2"/>
  <c r="H70" i="2"/>
  <c r="IV69" i="2"/>
  <c r="H69" i="2"/>
  <c r="B69" i="2"/>
  <c r="H68" i="2"/>
  <c r="B68" i="2"/>
  <c r="H65" i="2"/>
  <c r="H64" i="2"/>
  <c r="H66" i="2" s="1"/>
  <c r="H61" i="2" s="1"/>
  <c r="H59" i="2"/>
  <c r="H58" i="2"/>
  <c r="K35" i="2"/>
  <c r="I35" i="2"/>
  <c r="D35" i="2"/>
  <c r="C35" i="2"/>
  <c r="H28" i="2"/>
  <c r="H27" i="2"/>
  <c r="H26" i="2" s="1"/>
  <c r="H23" i="2"/>
  <c r="H22" i="2"/>
  <c r="H21" i="2"/>
  <c r="H20" i="2"/>
  <c r="O16" i="2"/>
  <c r="H16" i="2"/>
  <c r="H15" i="2"/>
  <c r="H17" i="2" s="1"/>
  <c r="H12" i="2" s="1"/>
  <c r="IV11" i="2"/>
  <c r="I9" i="2"/>
  <c r="B8" i="2"/>
  <c r="C8" i="2" s="1"/>
  <c r="D8" i="2" s="1"/>
  <c r="E8" i="2" s="1"/>
  <c r="H94" i="2" l="1"/>
  <c r="H93" i="2" s="1"/>
  <c r="H112" i="2"/>
  <c r="H176" i="2"/>
  <c r="H135" i="2"/>
  <c r="H191" i="2"/>
  <c r="H190" i="2" s="1"/>
  <c r="H60" i="2"/>
  <c r="H55" i="2" s="1"/>
  <c r="H54" i="2" s="1"/>
  <c r="H53" i="2" s="1"/>
  <c r="H117" i="2"/>
  <c r="H218" i="2"/>
  <c r="H216" i="2" s="1"/>
  <c r="H208" i="2" s="1"/>
  <c r="H18" i="2"/>
  <c r="H19" i="2"/>
  <c r="H67" i="2"/>
  <c r="H134" i="2"/>
  <c r="H11" i="2"/>
  <c r="H107" i="2"/>
  <c r="H106" i="2" s="1"/>
  <c r="H159" i="2"/>
  <c r="H154" i="2" s="1"/>
  <c r="H89" i="2"/>
  <c r="H84" i="2" s="1"/>
  <c r="H78" i="2"/>
  <c r="H10" i="2" l="1"/>
  <c r="H223" i="2"/>
  <c r="H222" i="2" s="1"/>
  <c r="H9" i="2" s="1"/>
  <c r="C66" i="1" l="1"/>
  <c r="C62" i="1"/>
  <c r="C59" i="1"/>
  <c r="C56" i="1"/>
  <c r="C55" i="1" s="1"/>
  <c r="C35" i="1"/>
  <c r="C9" i="1" s="1"/>
  <c r="C21" i="1"/>
  <c r="C15" i="1"/>
  <c r="C13" i="1"/>
  <c r="C54" i="1" l="1"/>
  <c r="C8" i="1"/>
</calcChain>
</file>

<file path=xl/comments1.xml><?xml version="1.0" encoding="utf-8"?>
<comments xmlns="http://schemas.openxmlformats.org/spreadsheetml/2006/main">
  <authors>
    <author>Author</author>
  </authors>
  <commentList>
    <comment ref="E96" authorId="0">
      <text>
        <r>
          <rPr>
            <b/>
            <sz val="9"/>
            <color indexed="81"/>
            <rFont val="Tahoma"/>
            <family val="2"/>
          </rPr>
          <t>Author:</t>
        </r>
        <r>
          <rPr>
            <sz val="9"/>
            <color indexed="81"/>
            <rFont val="Tahoma"/>
            <family val="2"/>
          </rPr>
          <t xml:space="preserve">
Biên chế chính thức của UBND huyện là 17, nhưng trong đó có 2 lái xe (ko phải HĐ68) nên chi khác tách lái xe xuống mục 3.3 hưởng theo mức của HĐ68</t>
        </r>
      </text>
    </comment>
    <comment ref="E104" authorId="0">
      <text>
        <r>
          <rPr>
            <b/>
            <sz val="9"/>
            <color indexed="81"/>
            <rFont val="Tahoma"/>
            <family val="2"/>
          </rPr>
          <t>Author:</t>
        </r>
        <r>
          <rPr>
            <sz val="9"/>
            <color indexed="81"/>
            <rFont val="Tahoma"/>
            <family val="2"/>
          </rPr>
          <t xml:space="preserve">
Gồm 2 lái xe trên VP UBND huyện chuyển xuống</t>
        </r>
      </text>
    </comment>
  </commentList>
</comments>
</file>

<file path=xl/comments2.xml><?xml version="1.0" encoding="utf-8"?>
<comments xmlns="http://schemas.openxmlformats.org/spreadsheetml/2006/main">
  <authors>
    <author>hp</author>
  </authors>
  <commentList>
    <comment ref="B8" authorId="0">
      <text>
        <r>
          <rPr>
            <b/>
            <sz val="9"/>
            <color indexed="81"/>
            <rFont val="Tahoma"/>
            <family val="2"/>
          </rPr>
          <t xml:space="preserve">hp: Áp dụng đến hết năm học 2020 - 2021
</t>
        </r>
      </text>
    </comment>
    <comment ref="B11" authorId="0">
      <text>
        <r>
          <rPr>
            <b/>
            <sz val="9"/>
            <color indexed="81"/>
            <rFont val="Tahoma"/>
            <family val="2"/>
          </rPr>
          <t>hp:</t>
        </r>
        <r>
          <rPr>
            <sz val="9"/>
            <color indexed="81"/>
            <rFont val="Tahoma"/>
            <family val="2"/>
          </rPr>
          <t xml:space="preserve">
QĐ 82/2006/QĐ-TTg hết hiệu lực từ 01/9/2020; áp dụng TTLT số 109/2009/TTLT
</t>
        </r>
      </text>
    </comment>
    <comment ref="B13" authorId="0">
      <text>
        <r>
          <rPr>
            <b/>
            <sz val="9"/>
            <color indexed="81"/>
            <rFont val="Tahoma"/>
            <family val="2"/>
          </rPr>
          <t>hp:</t>
        </r>
        <r>
          <rPr>
            <sz val="9"/>
            <color indexed="81"/>
            <rFont val="Tahoma"/>
            <family val="2"/>
          </rPr>
          <t xml:space="preserve">
QĐ 60/2011/QĐ-TTg hết hiệu lực từ 03/01/2020</t>
        </r>
      </text>
    </comment>
    <comment ref="B14" authorId="0">
      <text>
        <r>
          <rPr>
            <b/>
            <sz val="9"/>
            <color indexed="81"/>
            <rFont val="Tahoma"/>
            <family val="2"/>
          </rPr>
          <t>hp:</t>
        </r>
        <r>
          <rPr>
            <sz val="9"/>
            <color indexed="81"/>
            <rFont val="Tahoma"/>
            <family val="2"/>
          </rPr>
          <t xml:space="preserve">
Hết hiệu lực từ 01/7/2021 và thay thế bởi NĐ 20/2021/NĐ-CP</t>
        </r>
      </text>
    </comment>
    <comment ref="B15" authorId="0">
      <text>
        <r>
          <rPr>
            <b/>
            <sz val="9"/>
            <color indexed="81"/>
            <rFont val="Tahoma"/>
            <family val="2"/>
          </rPr>
          <t>hp:</t>
        </r>
        <r>
          <rPr>
            <sz val="9"/>
            <color indexed="81"/>
            <rFont val="Tahoma"/>
            <family val="2"/>
          </rPr>
          <t xml:space="preserve">
NSTW hỗ trợ 100% theo Thong tu 190</t>
        </r>
      </text>
    </comment>
    <comment ref="B16" authorId="0">
      <text>
        <r>
          <rPr>
            <b/>
            <sz val="9"/>
            <color indexed="81"/>
            <rFont val="Tahoma"/>
            <family val="2"/>
          </rPr>
          <t>hp:</t>
        </r>
        <r>
          <rPr>
            <sz val="9"/>
            <color indexed="81"/>
            <rFont val="Tahoma"/>
            <family val="2"/>
          </rPr>
          <t xml:space="preserve">
Bỏ do trùng với Chương trình MTQG PTKTXH vùng DTTS GD21-30</t>
        </r>
      </text>
    </comment>
  </commentList>
</comments>
</file>

<file path=xl/sharedStrings.xml><?xml version="1.0" encoding="utf-8"?>
<sst xmlns="http://schemas.openxmlformats.org/spreadsheetml/2006/main" count="766" uniqueCount="328">
  <si>
    <t>BIỂU TỔNG HỢP TÌNH HÌNH THỰC HIỆN DỰ TOÁN CHI NGÂN SÁCH ĐỊA PHƯƠNG NĂM 2021</t>
  </si>
  <si>
    <t>(Kèm theo Báo cáo số          /BC-UBND ngày        tháng 8 năm 2021 của UBND tỉnh Bắc Kạn)</t>
  </si>
  <si>
    <t>Dự toán năm 2021</t>
  </si>
  <si>
    <t>Dự toán 2021</t>
  </si>
  <si>
    <t>T/hiện 9 tháng 2021</t>
  </si>
  <si>
    <t>Ước t/hiện cả năm 2021</t>
  </si>
  <si>
    <t>Dự toán giao đầu năm 2021</t>
  </si>
  <si>
    <t>A</t>
  </si>
  <si>
    <t>B</t>
  </si>
  <si>
    <t>TỔNG CHI NGÂN SÁCH ĐỊA PHƯƠNG QUẢN LÝ (I+II)</t>
  </si>
  <si>
    <t>I</t>
  </si>
  <si>
    <t>CHI CÂN ĐỐI NGÂN SÁCH ĐỊA PHƯƠNG</t>
  </si>
  <si>
    <t>Trong đó: Chi cân đối ngân sách địa phương tính tỷ lệ điều tiết, số bổ sung cân đối từ ngân sách trung ương cho ngân sách địa phương</t>
  </si>
  <si>
    <t>Chi đầu tư phát triển</t>
  </si>
  <si>
    <t>1.1</t>
  </si>
  <si>
    <t>Chi đầu tư và hỗ trợ vốn cho các doanh nghiệp cung cấp sản phẩm, dịch vụ công ích do Nhà nước đặt hàng, các tổ chức kinh tế, các tổ chức tài chính của địa phương theo quy định của pháp luật</t>
  </si>
  <si>
    <t>1.2</t>
  </si>
  <si>
    <t>Chi đầu tư phát triển còn lại (1-1.1)</t>
  </si>
  <si>
    <t>Trong đó:</t>
  </si>
  <si>
    <t>1.2.1</t>
  </si>
  <si>
    <t>Chi đầu tư phát triển của các dự án phân theo nguồn vốn</t>
  </si>
  <si>
    <t>a</t>
  </si>
  <si>
    <t>Chi đầu tư XDCB vốn trong nước</t>
  </si>
  <si>
    <t>b</t>
  </si>
  <si>
    <t>Chi đầu tư từ nguồn thu tiền sử dụng đất</t>
  </si>
  <si>
    <t>c</t>
  </si>
  <si>
    <t>Chi đầu tư từ nguồn thu xổ số kiến thiết</t>
  </si>
  <si>
    <t>d</t>
  </si>
  <si>
    <t>Chi đầu tư từ nguồn bội chi ngân sách địa phương</t>
  </si>
  <si>
    <t>đ</t>
  </si>
  <si>
    <t>Chi đầu tư từ nguồn năm trước chuyển sang</t>
  </si>
  <si>
    <t>1.2.2</t>
  </si>
  <si>
    <t>Chi đầu tư phát triển phân theo lĩnh vực</t>
  </si>
  <si>
    <t>Chi giáo dục - đào tạo và dạy nghề</t>
  </si>
  <si>
    <t>Chi khoa học và công nghệ</t>
  </si>
  <si>
    <t>Chi quốc phòng</t>
  </si>
  <si>
    <t>Chi an ninh</t>
  </si>
  <si>
    <t>Chi y tế, dân số và gia đình</t>
  </si>
  <si>
    <t>e</t>
  </si>
  <si>
    <t>Chi văn hóa thông tin</t>
  </si>
  <si>
    <t>g</t>
  </si>
  <si>
    <t>Chi phát thanh, truyền hình</t>
  </si>
  <si>
    <t>h</t>
  </si>
  <si>
    <t xml:space="preserve">Chi thể dục thể thao </t>
  </si>
  <si>
    <t>i</t>
  </si>
  <si>
    <t>Chi bảo vệ môi trường</t>
  </si>
  <si>
    <t>k</t>
  </si>
  <si>
    <t>Chi hoạt động kinh tế</t>
  </si>
  <si>
    <t>l</t>
  </si>
  <si>
    <t>Chi hoạt động quản lý nhà nước, Đảng, đoàn thể</t>
  </si>
  <si>
    <t>m</t>
  </si>
  <si>
    <t>Chi bảo đảm xã hội</t>
  </si>
  <si>
    <t>n</t>
  </si>
  <si>
    <t>Chi khác</t>
  </si>
  <si>
    <t>Chi thường xuyên</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</si>
  <si>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</si>
  <si>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</si>
  <si>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</si>
  <si>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</si>
  <si>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</si>
  <si>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</si>
  <si>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o</t>
  </si>
  <si>
    <t xml:space="preserve">Chi thực hiện CCTL </t>
  </si>
  <si>
    <t>Chi trả nợ lãi do chính quyền địa phương vay</t>
  </si>
  <si>
    <t>Chi bổ sung quỹ dự trữ tài chính</t>
  </si>
  <si>
    <t>Dự phòng ngân sách</t>
  </si>
  <si>
    <t>Chi tạo nguồn cải cách tiền lương</t>
  </si>
  <si>
    <t>II</t>
  </si>
  <si>
    <t>Chi từ nguồn bổ sung có mục tiêu</t>
  </si>
  <si>
    <t>Chi thực hiện các chương trình MTQG</t>
  </si>
  <si>
    <t>Chương trình MTQG giảm nghèo bền vững</t>
  </si>
  <si>
    <t xml:space="preserve"> - Vốn đầu tư</t>
  </si>
  <si>
    <t xml:space="preserve"> - Vốn sự nghiệp</t>
  </si>
  <si>
    <t>Chương trình MTQG XD nông thôn mới</t>
  </si>
  <si>
    <t>Chi đầu tư thực hiện các chương trình mục tiêu, nhiệm vụ</t>
  </si>
  <si>
    <t xml:space="preserve">  Vốn trong nước</t>
  </si>
  <si>
    <t xml:space="preserve">  Vốn nước ngoài</t>
  </si>
  <si>
    <t xml:space="preserve">  Vốn TP chính phủ</t>
  </si>
  <si>
    <t>Chi từ vốn sự nghiệp để thực hiện các Chương trình mục tiêu, nhiệm vụ, chế độ, chính sách</t>
  </si>
  <si>
    <t>BỘI THU NGÂN SÁCH ĐỊA PHƯƠNG</t>
  </si>
  <si>
    <t>C</t>
  </si>
  <si>
    <t>BỘI CHI NGÂN SÁCH ĐỊA PHƯƠNG</t>
  </si>
  <si>
    <t>D</t>
  </si>
  <si>
    <t>CHI CHUYỂN NGUỒN SANG NĂM SAU CỦA NGÂN SÁCH ĐỊA PHƯƠNG</t>
  </si>
  <si>
    <t>STT</t>
  </si>
  <si>
    <t>Nội dung</t>
  </si>
  <si>
    <t>Số chuyển nguồn từ năm trước sang</t>
  </si>
  <si>
    <t>Tổng cộng</t>
  </si>
  <si>
    <t>Nguồn kinh phí sử dụng trong năm 2021</t>
  </si>
  <si>
    <t>Thực hiện</t>
  </si>
  <si>
    <t>So sánh</t>
  </si>
  <si>
    <t>Biểu CT01</t>
  </si>
  <si>
    <t>BIỂU TÍNH DỰ TOÁN CHI THƯỜNG XUYÊN NĂM 2022</t>
  </si>
  <si>
    <t>HUYỆN, THÀNH PHỐ ….</t>
  </si>
  <si>
    <t>Đơn vị: Triệu đồng</t>
  </si>
  <si>
    <t>Chỉ tiêu</t>
  </si>
  <si>
    <t>Đơn vị tính</t>
  </si>
  <si>
    <t>Dự toán 2021 xác định lại</t>
  </si>
  <si>
    <t>Dự toán 2022</t>
  </si>
  <si>
    <t>SO SÁNH DT 2022 VÀ DT 2021</t>
  </si>
  <si>
    <t>Chỉ tiêu cơ bản</t>
  </si>
  <si>
    <t>Định mức</t>
  </si>
  <si>
    <t>Kinh phí</t>
  </si>
  <si>
    <t>SỐ TUYỆT ĐỐI</t>
  </si>
  <si>
    <t>SỐ TƯƠNG ĐỐI</t>
  </si>
  <si>
    <t>Số của Sở TC</t>
  </si>
  <si>
    <t>Số của H, TP</t>
  </si>
  <si>
    <t>Tổng chi thường xuyên</t>
  </si>
  <si>
    <t>Sự nghiệp giáo dục - đào tạo và dạy nghề</t>
  </si>
  <si>
    <t>Sự nghiệp giáo dục:</t>
  </si>
  <si>
    <t xml:space="preserve"> Quỹ lương, phụ cấp (không bao gồm HĐ 68)</t>
  </si>
  <si>
    <t xml:space="preserve"> -</t>
  </si>
  <si>
    <t>Biên chế HĐND tỉnh giao năm 2021</t>
  </si>
  <si>
    <t>Người</t>
  </si>
  <si>
    <t>Số người có mặt đến 01/9/2021</t>
  </si>
  <si>
    <t>Quỹ lương</t>
  </si>
  <si>
    <t>Hệ số</t>
  </si>
  <si>
    <t>Quỹ phụ cấp</t>
  </si>
  <si>
    <t>Các khoản đóng góp</t>
  </si>
  <si>
    <t>%</t>
  </si>
  <si>
    <t xml:space="preserve"> Chi khác (không bao gồm HĐ 68)</t>
  </si>
  <si>
    <t>-</t>
  </si>
  <si>
    <t>Biên chế chính thức</t>
  </si>
  <si>
    <t xml:space="preserve"> +</t>
  </si>
  <si>
    <t>Bậc mầm non</t>
  </si>
  <si>
    <t>Bậc tiểu học</t>
  </si>
  <si>
    <t>Bậc THCS</t>
  </si>
  <si>
    <t>Trường dân tộc nội trú</t>
  </si>
  <si>
    <t>HĐ 68</t>
  </si>
  <si>
    <t>Quỹ lương, phụ cấp và các khoản đóng góp</t>
  </si>
  <si>
    <t>Trđồng</t>
  </si>
  <si>
    <t>Lái xe</t>
  </si>
  <si>
    <t>Hợp đồng khác</t>
  </si>
  <si>
    <t>Học bổng cho học sinh dân tộc nội trú theo Thông tư LT số 109/2009/BTC-BGD</t>
  </si>
  <si>
    <t>Hỗ trợ chi phí học tập và miễn giảm học phí</t>
  </si>
  <si>
    <t xml:space="preserve"> </t>
  </si>
  <si>
    <t>f</t>
  </si>
  <si>
    <t>Chính sách phát triển giáo dục mầm non</t>
  </si>
  <si>
    <t>Kinh phí hỗ trợ tiền ăn trưa trẻ em 3-5 tuổi</t>
  </si>
  <si>
    <t>Hỗ trợ giáo viên ghép lớp</t>
  </si>
  <si>
    <t xml:space="preserve">Hỗ trợ kinh phí tổ chức nấu ăn </t>
  </si>
  <si>
    <t>Học bổng, chi phí học tập cho học sinh khuyết tật Thông tư liên tịch 42/2013/BTC-BGD-BLĐ</t>
  </si>
  <si>
    <t>+</t>
  </si>
  <si>
    <t xml:space="preserve">Chính sách học bổng </t>
  </si>
  <si>
    <t>Hỗ trợ phương tiện đồ dùng học tập</t>
  </si>
  <si>
    <t>Kinh phí hỗ trợ học sinh PTTH vùng ĐBKK (NĐ 116)</t>
  </si>
  <si>
    <t>Hỗ trợ tiền ăn</t>
  </si>
  <si>
    <t>Hỗ trợ tiền ở</t>
  </si>
  <si>
    <t>Hỗ trợ tủ thuốc dùng chung, mua sắm dụng cụ</t>
  </si>
  <si>
    <t>Hỗ trợ định mức nấu ăn</t>
  </si>
  <si>
    <t>Chính sách hỗ trợ học tập đối với trẻ mẫu giáo, học sinh, sinh viên người dtts rất ít người theo NĐ 57/2017/NĐ-CP</t>
  </si>
  <si>
    <t>Kinh phí hỗ trợ chi phí học tập đối với sinh viên là người dân tộc thiểu số tại các cơ sở giáo dục đại học theo QĐ 66</t>
  </si>
  <si>
    <t>Chính sách hỗ trợ theo NQ số 54 của HĐND tỉnh</t>
  </si>
  <si>
    <t>Chính sách đối với trường PTDTNT theo Thông tư 109/2009/TTLT-BTC-BGDĐT</t>
  </si>
  <si>
    <t>Hỗ trợ khác trường PTDTNT</t>
  </si>
  <si>
    <t>Tham quan học tập kinh nghiệm</t>
  </si>
  <si>
    <t>Sửa chữa thường xuyên</t>
  </si>
  <si>
    <t xml:space="preserve">Hỗ trợ kinh phí chi sự nghiệp giáo dục </t>
  </si>
  <si>
    <t xml:space="preserve">Chi các hoạt động đặc thù của ngành giáo dục </t>
  </si>
  <si>
    <t>Chi mua sắm, sửa chữa (các trường học) (không bao gồm trường PTDTNT)</t>
  </si>
  <si>
    <t>Số học sinh</t>
  </si>
  <si>
    <t xml:space="preserve">Chi sự nghiệp đào tạo </t>
  </si>
  <si>
    <t>a.1</t>
  </si>
  <si>
    <t>Trung tâm bồi dưỡng chính trị</t>
  </si>
  <si>
    <t>a.2</t>
  </si>
  <si>
    <t>Trung tâm dạy nghề</t>
  </si>
  <si>
    <t>Chi khác (không bao gồm HĐ 68)</t>
  </si>
  <si>
    <t>Trung tâm học tập cộng đồng</t>
  </si>
  <si>
    <t>Số xã</t>
  </si>
  <si>
    <t>Hỗ trợ kinh phí chi sự nghiệp đào tạo cho huyện</t>
  </si>
  <si>
    <t>1.3</t>
  </si>
  <si>
    <t>Bổ sung đảm bảo chi sự nghiệp giáo dục không thấp hơn dự toán 2021</t>
  </si>
  <si>
    <t>Chi sự nghiệp y tế</t>
  </si>
  <si>
    <t>Kinh phí mua BHYT cho đối tượng BTXH</t>
  </si>
  <si>
    <t>Kinh phí mua BHYT cho cựu chiến binh, thanh niên xung phong, đối tượng tham gia kháng chiến Lào, Campuchia</t>
  </si>
  <si>
    <t>Chi quản lý hành chính, nhà nước, đảng, đoàn thể</t>
  </si>
  <si>
    <t>3.1</t>
  </si>
  <si>
    <t>Quỹ tiền lương (không bao gồm HĐ 68)</t>
  </si>
  <si>
    <t>Khối huyện</t>
  </si>
  <si>
    <t>Cán bộ, công chức cấp xã</t>
  </si>
  <si>
    <t>Định biên theo NĐ số 34</t>
  </si>
  <si>
    <t>Phụ cấp đại biểu HĐND</t>
  </si>
  <si>
    <t>Đại biểu HĐND huyện</t>
  </si>
  <si>
    <t>Đại biểu HĐND xã</t>
  </si>
  <si>
    <t>3.2</t>
  </si>
  <si>
    <t>Cấp huyện</t>
  </si>
  <si>
    <t>Khối QLNN</t>
  </si>
  <si>
    <t>VP HĐND, UBND</t>
  </si>
  <si>
    <t>Phòng, ban chuyên môn</t>
  </si>
  <si>
    <t>Khối Đảng</t>
  </si>
  <si>
    <t>Khối đoàn thể</t>
  </si>
  <si>
    <t>Cấp xã</t>
  </si>
  <si>
    <t>3.3</t>
  </si>
  <si>
    <t>Hợp đồng theoNghị định 68</t>
  </si>
  <si>
    <t>3.4</t>
  </si>
  <si>
    <t>3.5</t>
  </si>
  <si>
    <t>Kinh phí cho hoạt động không chuyên trách theo NĐ 34</t>
  </si>
  <si>
    <t>Phụ cấp cho người hoạt động không chuyên trách</t>
  </si>
  <si>
    <t>Bồi dưỡng người tham gia hoạt động của thôn, tổ</t>
  </si>
  <si>
    <t>3.6</t>
  </si>
  <si>
    <t xml:space="preserve">Kinh phí thực hiện Cuộc vận động "Toàn dân đoàn kết xây dựng nông thôn mới, đô thị văn  minh" </t>
  </si>
  <si>
    <t>Chi đối với UBMTTQ VN cấp xã</t>
  </si>
  <si>
    <t>Xã đặc biệt khó khăn, xã khó khăn</t>
  </si>
  <si>
    <t>Xã còn lại</t>
  </si>
  <si>
    <t>Hỗ trợ Ban công tác mặt trận ở khu dân cư</t>
  </si>
  <si>
    <t>Khu dân cư của xã đặc biệt khó khăn, xã khó khăn</t>
  </si>
  <si>
    <t>Số thôn</t>
  </si>
  <si>
    <t>Khu dân cư của xã còn lại</t>
  </si>
  <si>
    <t>3.7</t>
  </si>
  <si>
    <t>Kinh phí thực hiện chính sách đối với người có uy tín trong đồng bào dtts</t>
  </si>
  <si>
    <t>3.8</t>
  </si>
  <si>
    <t>Kinh phí cho đội công tác xã hội tình nguyện</t>
  </si>
  <si>
    <t>3.9</t>
  </si>
  <si>
    <t>Kinh phí chi trả cho người đã nghỉ hưu giữ chức danh lãnh đạo Hội đặc thù theo QĐ 30</t>
  </si>
  <si>
    <t>3.10</t>
  </si>
  <si>
    <t>Hỗ trợ hoạt động chung của huyện</t>
  </si>
  <si>
    <t>3.11</t>
  </si>
  <si>
    <t>Hỗ trợ hoạt động chung của xã</t>
  </si>
  <si>
    <t>3.12</t>
  </si>
  <si>
    <t>Hỗ trợ chi hoạt động của HĐND cấp huyện, xã</t>
  </si>
  <si>
    <t>3.13</t>
  </si>
  <si>
    <t>Chi hoạt động tăng thêm với chức danh Trưởng Ban công tác mặt trận do Chủ tịch UBMTTQ kiêm nhiệm</t>
  </si>
  <si>
    <t>3.14</t>
  </si>
  <si>
    <t>Chi hoạt động cho Đội viên Đề án 500</t>
  </si>
  <si>
    <t>Chi sự nghiệp văn hoá - thông tin, thể dục thể thao</t>
  </si>
  <si>
    <t>Bổ sung thêm kinh phí hoạt động cấp huyện</t>
  </si>
  <si>
    <t>Bổ sung thêm kinh phí hoạt động cấp xã</t>
  </si>
  <si>
    <t>Xã dưới 800 hộ dân</t>
  </si>
  <si>
    <t>Xã từ 800 đến dưới 1200 hộ dân</t>
  </si>
  <si>
    <t>Xã từ 1200 đến dưới 1500 hộ dân</t>
  </si>
  <si>
    <t>Xã từ 1500 hộ dân trở lên</t>
  </si>
  <si>
    <t>Chi sự nghiệp phát thanh - truyền hình</t>
  </si>
  <si>
    <t>Xã có đài truyền thanh cơ sở</t>
  </si>
  <si>
    <t>Xã có từ 10 thôn trở lên</t>
  </si>
  <si>
    <t>Chi đảm bảo xã hôi</t>
  </si>
  <si>
    <t>6.1</t>
  </si>
  <si>
    <t>Phân bổ theo định mức dân số</t>
  </si>
  <si>
    <t>Đô thị</t>
  </si>
  <si>
    <t>người</t>
  </si>
  <si>
    <t>Vùng còn lại</t>
  </si>
  <si>
    <t>Vùng ĐBKK</t>
  </si>
  <si>
    <t>Vùng khó khăn</t>
  </si>
  <si>
    <t>6.2</t>
  </si>
  <si>
    <t>Phân bổ kinh phí thực hiện chế độ đối với CB xã nghỉ việc hưởng trợ cấp hàng tháng</t>
  </si>
  <si>
    <t>Nguyên Bí thư, Chủ tịch</t>
  </si>
  <si>
    <t>Nguyên Phó Bí thư, Phó Chủ tịch, thường trực Đảng uỷ, uỷ viên thư ký UBND, thư ký HĐND, xã đội trưởng</t>
  </si>
  <si>
    <t>Các chức danh còn lại</t>
  </si>
  <si>
    <t>6.3</t>
  </si>
  <si>
    <t>Kinh phí thường xuyên cho đối tượng bảo trợ xã hội theo NĐ 20</t>
  </si>
  <si>
    <t>6.4</t>
  </si>
  <si>
    <t>7.1</t>
  </si>
  <si>
    <t>Phân bổ theo tiêu chí dân số</t>
  </si>
  <si>
    <t>7.2</t>
  </si>
  <si>
    <t>Phụ cấp dân quân tự vệ</t>
  </si>
  <si>
    <t>7.3</t>
  </si>
  <si>
    <t>Hỗ trợ hoạt động dân quân tự vệ cấp xã</t>
  </si>
  <si>
    <t>8.1</t>
  </si>
  <si>
    <t>8.2</t>
  </si>
  <si>
    <t>Kinh phí chi trả phụ cấp theo Pháp lệnh công an xã</t>
  </si>
  <si>
    <t>8.3</t>
  </si>
  <si>
    <t>Hỗ trợ trật tự an toàn cấp xã</t>
  </si>
  <si>
    <t xml:space="preserve">Chi sự nghiệp khoa học - công nghệ </t>
  </si>
  <si>
    <t>10.1</t>
  </si>
  <si>
    <t>10.2</t>
  </si>
  <si>
    <t>Phân bổ cấp bù thuỷ lợi phí</t>
  </si>
  <si>
    <t>10.3</t>
  </si>
  <si>
    <t>Kinh phí hỗ trợ địa phương sản xuất lúa NĐ35</t>
  </si>
  <si>
    <t>trđồng</t>
  </si>
  <si>
    <t>10.4</t>
  </si>
  <si>
    <t>Hỗ trợ hoạt động kinh tế cấp xã</t>
  </si>
  <si>
    <t>Chi sự nghiệp kinh tế (SN khác)</t>
  </si>
  <si>
    <t>Chi sự nghiệp môi trường</t>
  </si>
  <si>
    <t>Chi khác ngân sách</t>
  </si>
  <si>
    <t>12.1</t>
  </si>
  <si>
    <t>Phân bổ theo tỷ trọng các khoản chi nêu trên</t>
  </si>
  <si>
    <t>Bổ sung đảm bảo các sự nghiệp còn lại không thấp hơn dự toán 2021 (không kể chi GD-ĐT và chi KHCN)</t>
  </si>
  <si>
    <t>Các khoản chi thường xuyên còn lại</t>
  </si>
  <si>
    <t>Một số chỉ tiêu chung để tính chi thường xuyên năm 2021</t>
  </si>
  <si>
    <t>Hệ số tăng định mức (dân số thấp)</t>
  </si>
  <si>
    <t>Biểu CT 02</t>
  </si>
  <si>
    <t>Hội có tính chất đặc thù (Hội CTĐ)</t>
  </si>
  <si>
    <t>Kinh phí thực hiện chính sách tiền điện cho hộ nghèo, hộ chính sách xã hội</t>
  </si>
  <si>
    <t>TỔNG SỐ</t>
  </si>
  <si>
    <t xml:space="preserve"> TỔNG HỢP DỰ TOÁN NĂM 2022, DỰ KIẾN NĂM 2023, 2024 THUỘC NGUỒN TRUNG ƯƠNG BỔ SUNG CÓ MỤC TIÊU (KINH PHÍ SỰ NGHIỆP)</t>
  </si>
  <si>
    <t>Đơn vị : Triệu đồng</t>
  </si>
  <si>
    <t>Nội dung chi</t>
  </si>
  <si>
    <t>DỰ TOÁN 2021</t>
  </si>
  <si>
    <t>THỰC HIỆN 2021</t>
  </si>
  <si>
    <t>KẾ HOẠCH 2022</t>
  </si>
  <si>
    <t>KẾ HOẠCH 2023</t>
  </si>
  <si>
    <t>KẾ HOẠCH 2024</t>
  </si>
  <si>
    <t xml:space="preserve">Ước TH cả năm </t>
  </si>
  <si>
    <t>Chính sách hỗ trợ chi phí học tập và miễn giảm học phí cho học sinh phổ thông và cao đẳng đại học theo Nghị định 86/2015/NĐ-CP</t>
  </si>
  <si>
    <t>Chính sách hỗ trợ học sinh vùng KTXH đặc biệt khó khăn theo NĐ 116/2016/NĐ-CP</t>
  </si>
  <si>
    <t>Chính sách hỗ trợ học tập đối với trẻ mẫu giáo, học sinh, sinh viên dân tộc thiểu số rất ít người theo NĐ 57/2017/NĐ-CP</t>
  </si>
  <si>
    <t>Chính sách học bổng học sinh dân tộc nội trú theo Thông tư liên tịch 109/2009/BTC-BGDDT</t>
  </si>
  <si>
    <t>Hỗ trợ học bổng, phương tiện học tập cho người khuyết tật TTLT 42/2013/TTLT-BGDĐT-BLĐTBXH-BTC</t>
  </si>
  <si>
    <t>Chính sách hỗ trợ phát triển giáo dục mầm non theo Nghị định 105/2020/NĐ-CP (thay thế quyết định 60/QĐ-TTg từ 03/01/2020 - hỗ trợ ăn trưa trẻ 3-5t)</t>
  </si>
  <si>
    <t>Chính sách hỗ trợ đối tượng bảo trợ xã hội theo Nghị định 136/2013/NĐ-CP (thay thế bởi NĐ 20/2021/NĐ-CP từ 01/7/2021)</t>
  </si>
  <si>
    <t xml:space="preserve">Chính sách hỗ trợ tiền điện cho hộ nghèo, hộ chính sách xã hội </t>
  </si>
  <si>
    <t>Chính sách đối với người có uy tín trong đồng bào dân tộc thiểu số</t>
  </si>
  <si>
    <t>Kinh phí thực hiện nhiệm vụ đảm bảo trật tự an toàn giao thông</t>
  </si>
  <si>
    <t>Kinh phí quản lý, bảo trì đường bộ cho các quỹ bảo trì đường bộ địa phương</t>
  </si>
  <si>
    <t>Kinh phí hỗ trợ an ninh, quốc phòng</t>
  </si>
  <si>
    <t>Kinh phí thực hiện chính sách nội trú theo QĐ số 53/2015/QĐ-TTg</t>
  </si>
  <si>
    <t>Hỗ trợ kinh phí đào tạo cán bộ quân sự cấp xã</t>
  </si>
  <si>
    <t xml:space="preserve">Kinh phí thực hiện Đề án giảm thiểu hôn nhân cận huyết         </t>
  </si>
  <si>
    <t>….....</t>
  </si>
  <si>
    <t>9 tháng đầu năm</t>
  </si>
  <si>
    <t>Biểu CT 03</t>
  </si>
  <si>
    <t>UBND các huyện, thành phố</t>
  </si>
  <si>
    <t>CHỈ TIÊU</t>
  </si>
  <si>
    <t>KINH PHÍ</t>
  </si>
  <si>
    <t>Nội dung các khoản đã xử lý</t>
  </si>
  <si>
    <t xml:space="preserve">  (chi tiết từng nội dung)</t>
  </si>
  <si>
    <t>Tình hình phân bổ, giao dự toán chi NSNN từ nguồn thu tiền sử dụng đất để đầu tư các công trình kết cấu hạ tầng địa phương</t>
  </si>
  <si>
    <t>Số chưa phân bổ</t>
  </si>
  <si>
    <t>Tình hình phân bổ, giao dự toán chi NSNN từ nguồn thu tiền sử dụng đất để thực hiện đo đạc, lập hồ sơ địa chính, cấp giấy chứng nhận quyền sử dụng đất</t>
  </si>
  <si>
    <t xml:space="preserve"> ……………….</t>
  </si>
  <si>
    <t>Dư toán năm 2021</t>
  </si>
  <si>
    <t>Số đã sử dụng đến 30/9/2021</t>
  </si>
  <si>
    <t>Số dư đến thời điểm 30/9/2021</t>
  </si>
  <si>
    <t>BÁO CÁO TÌNH HÌNH PHÂN BỔ, GIAO DỰ TOÁN NSNN TỪ NGUỒN THU SỬ DỤNG ĐẤT NĂM 2021</t>
  </si>
  <si>
    <t>Số đã phân bổ đến 30/9/2021</t>
  </si>
  <si>
    <t>BÁO CÁO TÌNH HÌNH SỬ DỤNG NGUỒN DỰ PHÒNG NGÂN SÁCH ĐỊA PHƯƠNG NĂM 2021</t>
  </si>
  <si>
    <t>Biểu CT 04</t>
  </si>
  <si>
    <t>Biểu CT 05</t>
  </si>
  <si>
    <t>Số KP điều chỉnh,  bổ sung trong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</si>
</sst>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_-;\-* #,##0_-;_-* &quot;-&quot;_-;_-@_-"/>
    <numFmt numFmtId="165" formatCode="_-* #,##0.00_-;\-* #,##0.00_-;_-* &quot;-&quot;??_-;_-@_-"/>
    <numFmt numFmtId="166" formatCode="_(* #,##0.00_);_(* \(#,##0.00\);_(* &quot;-&quot;??_);_(@_)"/>
    <numFmt numFmtId="167" formatCode="#,###;[Red]\-#,###"/>
    <numFmt numFmtId="168" formatCode="_-* #,##0_-;\-* #,##0_-;_-* &quot;-&quot;??_-;_-@_-"/>
    <numFmt numFmtId="169" formatCode="_-* #,##0\ _₫_-;\-* #,##0\ _₫_-;_-* &quot;-&quot;??\ _₫_-;_-@_-"/>
    <numFmt numFmtId="170" formatCode="#,###.000;[Red]\-#,###.000"/>
    <numFmt numFmtId="171" formatCode="#,##0;[Red]#,##0"/>
    <numFmt numFmtId="172" formatCode="_-* #,##0.0000\ _₫_-;\-* #,##0.0000\ _₫_-;_-* &quot;-&quot;??\ _₫_-;_-@_-"/>
    <numFmt numFmtId="173" formatCode="_-* #,##0.000\ _₫_-;\-* #,##0.000\ _₫_-;_-* &quot;-&quot;??\ _₫_-;_-@_-"/>
  </numFmts>
  <fonts count="38">
    <font>
      <sz val="12"/>
      <color theme="1"/>
      <name val="Times New Roman"/>
      <family val="2"/>
      <charset val="163"/>
    </font>
    <font>
      <sz val="12"/>
      <color theme="1"/>
      <name val="Times New Roman"/>
      <family val="2"/>
      <charset val="163"/>
    </font>
    <font>
      <sz val="11"/>
      <name val="Times New Roman"/>
      <family val="1"/>
    </font>
    <font>
      <sz val="12"/>
      <name val=".VnTime"/>
      <family val="2"/>
    </font>
    <font>
      <b/>
      <i/>
      <sz val="12"/>
      <color theme="1"/>
      <name val="Times New Roman"/>
      <family val="1"/>
    </font>
    <font>
      <b/>
      <sz val="13"/>
      <name val="Times New Roman"/>
      <family val="1"/>
    </font>
    <font>
      <i/>
      <sz val="12"/>
      <name val="Times New Roman"/>
      <family val="1"/>
    </font>
    <font>
      <i/>
      <sz val="11"/>
      <name val="Times New Roman"/>
      <family val="1"/>
    </font>
    <font>
      <b/>
      <sz val="12"/>
      <name val="Times New Roman"/>
      <family val="1"/>
    </font>
    <font>
      <i/>
      <sz val="10"/>
      <name val="Times New Roman"/>
      <family val="1"/>
    </font>
    <font>
      <b/>
      <sz val="10"/>
      <name val="Times New Roman"/>
      <family val="1"/>
    </font>
    <font>
      <sz val="10"/>
      <name val="Times New Roman"/>
      <family val="1"/>
    </font>
    <font>
      <b/>
      <i/>
      <sz val="12"/>
      <name val="Times New Roman"/>
      <family val="1"/>
    </font>
    <font>
      <b/>
      <sz val="12"/>
      <color rgb="FF0000FF"/>
      <name val="Times New Roman"/>
      <family val="1"/>
    </font>
    <font>
      <b/>
      <sz val="11"/>
      <name val="Times New Roman"/>
      <family val="1"/>
    </font>
    <font>
      <sz val="12"/>
      <name val="Times New Roman"/>
      <family val="1"/>
    </font>
    <font>
      <sz val="12"/>
      <color rgb="FF0000FF"/>
      <name val="Times New Roman"/>
      <family val="1"/>
    </font>
    <font>
      <sz val="12"/>
      <color theme="1"/>
      <name val="Times New Roman"/>
      <family val="2"/>
    </font>
    <font>
      <sz val="12"/>
      <name val=".VnArial Narrow"/>
      <family val="2"/>
    </font>
    <font>
      <sz val="11"/>
      <name val=".VnArial Narrow"/>
      <family val="2"/>
    </font>
    <font>
      <b/>
      <sz val="12"/>
      <color indexed="8"/>
      <name val="Times New Roman"/>
      <family val="1"/>
    </font>
    <font>
      <sz val="12"/>
      <color rgb="FFFF0000"/>
      <name val="Times New Roman"/>
      <family val="1"/>
    </font>
    <font>
      <b/>
      <u/>
      <sz val="12"/>
      <name val="Times New Roman"/>
      <family val="1"/>
    </font>
    <font>
      <u/>
      <sz val="12"/>
      <name val="Times New Roman"/>
      <family val="1"/>
    </font>
    <font>
      <sz val="12"/>
      <color indexed="8"/>
      <name val="Times New Roman"/>
      <family val="1"/>
    </font>
    <font>
      <sz val="12"/>
      <color theme="1"/>
      <name val="Times New Roman"/>
      <family val="1"/>
    </font>
    <font>
      <sz val="10"/>
      <name val="Arial"/>
      <family val="2"/>
    </font>
    <font>
      <b/>
      <i/>
      <sz val="12"/>
      <color indexed="8"/>
      <name val="Times New Roman"/>
      <family val="1"/>
    </font>
    <font>
      <b/>
      <sz val="9"/>
      <color indexed="81"/>
      <name val="Tahoma"/>
      <family val="2"/>
    </font>
    <font>
      <sz val="9"/>
      <color indexed="81"/>
      <name val="Tahoma"/>
      <family val="2"/>
    </font>
    <font>
      <sz val="11"/>
      <color theme="1"/>
      <name val="Calibri"/>
      <family val="2"/>
      <charset val="163"/>
      <scheme val="minor"/>
    </font>
    <font>
      <sz val="10"/>
      <name val="Times New Roman"/>
      <family val="2"/>
    </font>
    <font>
      <b/>
      <sz val="13"/>
      <name val="Times New Roman"/>
      <family val="1"/>
      <charset val="163"/>
    </font>
    <font>
      <sz val="11"/>
      <color theme="1"/>
      <name val="Times New Roman"/>
      <family val="1"/>
    </font>
    <font>
      <b/>
      <sz val="12"/>
      <color theme="1"/>
      <name val="Times New Roman"/>
      <family val="1"/>
    </font>
    <font>
      <i/>
      <sz val="12"/>
      <color theme="1"/>
      <name val="Times New Roman"/>
      <family val="1"/>
    </font>
    <font>
      <i/>
      <sz val="12"/>
      <color rgb="FF000000"/>
      <name val="Times New Roman"/>
      <family val="1"/>
    </font>
    <font>
      <b/>
      <sz val="12"/>
      <color rgb="FF000000"/>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8" fillId="0" borderId="0"/>
    <xf numFmtId="0" fontId="19" fillId="0" borderId="0"/>
    <xf numFmtId="0" fontId="26" fillId="0" borderId="0"/>
    <xf numFmtId="0" fontId="30" fillId="0" borderId="0"/>
    <xf numFmtId="166" fontId="17" fillId="0" borderId="0" applyFont="0" applyFill="0" applyBorder="0" applyAlignment="0" applyProtection="0"/>
    <xf numFmtId="0" fontId="17" fillId="0" borderId="0"/>
    <xf numFmtId="0" fontId="30" fillId="0" borderId="0"/>
    <xf numFmtId="0" fontId="26" fillId="0" borderId="0"/>
  </cellStyleXfs>
  <cellXfs count="190">
    <xf numFmtId="0" fontId="0" fillId="0" borderId="0" xfId="0"/>
    <xf numFmtId="0" fontId="2" fillId="0" borderId="0" xfId="0" applyFont="1"/>
    <xf numFmtId="0" fontId="4" fillId="0" borderId="0" xfId="4" applyFont="1"/>
    <xf numFmtId="0" fontId="7" fillId="0" borderId="0" xfId="0" applyFont="1" applyAlignment="1">
      <alignment horizontal="right" vertical="center"/>
    </xf>
    <xf numFmtId="0" fontId="7" fillId="0" borderId="1" xfId="0" applyFont="1" applyBorder="1" applyAlignment="1">
      <alignment vertical="center"/>
    </xf>
    <xf numFmtId="0" fontId="9" fillId="0" borderId="1" xfId="0" applyFont="1" applyBorder="1" applyAlignment="1">
      <alignment vertical="center"/>
    </xf>
    <xf numFmtId="0" fontId="10" fillId="0" borderId="2" xfId="0" applyFont="1" applyBorder="1" applyAlignment="1">
      <alignment horizontal="center" vertical="center"/>
    </xf>
    <xf numFmtId="0" fontId="10" fillId="0" borderId="2" xfId="0" applyFont="1" applyBorder="1" applyAlignment="1">
      <alignment horizontal="center" vertical="center"/>
    </xf>
    <xf numFmtId="0" fontId="11" fillId="0" borderId="0" xfId="0" applyFont="1"/>
    <xf numFmtId="0" fontId="8" fillId="0" borderId="6" xfId="0" applyFont="1" applyBorder="1" applyAlignment="1">
      <alignment horizontal="center" vertical="center" wrapText="1"/>
    </xf>
    <xf numFmtId="0" fontId="8" fillId="0" borderId="6" xfId="0" applyFont="1" applyBorder="1" applyAlignment="1">
      <alignment horizontal="justify" vertical="center" wrapText="1"/>
    </xf>
    <xf numFmtId="3" fontId="13" fillId="0" borderId="6" xfId="0" applyNumberFormat="1" applyFont="1" applyBorder="1" applyAlignment="1">
      <alignment horizontal="right" vertical="center" wrapText="1"/>
    </xf>
    <xf numFmtId="0" fontId="14" fillId="0" borderId="0" xfId="0" applyFont="1"/>
    <xf numFmtId="0" fontId="15" fillId="0" borderId="6" xfId="0" applyFont="1" applyBorder="1" applyAlignment="1">
      <alignment horizontal="center" vertical="center" wrapText="1"/>
    </xf>
    <xf numFmtId="0" fontId="12" fillId="0" borderId="6" xfId="0" applyFont="1" applyBorder="1" applyAlignment="1">
      <alignment horizontal="justify" vertical="center" wrapText="1"/>
    </xf>
    <xf numFmtId="3" fontId="15" fillId="0" borderId="6" xfId="0" applyNumberFormat="1" applyFont="1" applyBorder="1" applyAlignment="1">
      <alignment horizontal="right" vertical="center" wrapText="1"/>
    </xf>
    <xf numFmtId="3" fontId="8" fillId="0" borderId="6" xfId="0" applyNumberFormat="1" applyFont="1" applyBorder="1" applyAlignment="1">
      <alignment horizontal="right" vertical="center" wrapText="1"/>
    </xf>
    <xf numFmtId="0" fontId="15" fillId="0" borderId="6" xfId="0" applyFont="1" applyBorder="1" applyAlignment="1">
      <alignment horizontal="justify" vertical="center" wrapText="1"/>
    </xf>
    <xf numFmtId="0" fontId="15" fillId="2" borderId="6" xfId="0" applyFont="1" applyFill="1" applyBorder="1" applyAlignment="1">
      <alignment horizontal="justify" vertical="center" wrapText="1"/>
    </xf>
    <xf numFmtId="0" fontId="6" fillId="0" borderId="6" xfId="0" applyFont="1" applyBorder="1" applyAlignment="1">
      <alignment horizontal="center" vertical="center" wrapText="1"/>
    </xf>
    <xf numFmtId="0" fontId="6" fillId="0" borderId="6" xfId="0" applyFont="1" applyBorder="1" applyAlignment="1">
      <alignment horizontal="justify" vertical="center" wrapText="1"/>
    </xf>
    <xf numFmtId="3" fontId="6" fillId="0" borderId="6" xfId="0" applyNumberFormat="1" applyFont="1" applyBorder="1" applyAlignment="1">
      <alignment horizontal="right" vertical="center" wrapText="1"/>
    </xf>
    <xf numFmtId="0" fontId="15" fillId="0" borderId="6" xfId="5" applyFont="1" applyBorder="1" applyAlignment="1">
      <alignment horizontal="justify" vertical="center" wrapText="1"/>
    </xf>
    <xf numFmtId="3" fontId="16" fillId="0" borderId="6" xfId="5" applyNumberFormat="1" applyFont="1" applyBorder="1" applyAlignment="1">
      <alignment vertical="center" wrapText="1"/>
    </xf>
    <xf numFmtId="0" fontId="15" fillId="2" borderId="6" xfId="5" applyFont="1" applyFill="1" applyBorder="1" applyAlignment="1">
      <alignment horizontal="justify" vertical="center" wrapText="1"/>
    </xf>
    <xf numFmtId="3" fontId="15" fillId="2" borderId="6" xfId="5" applyNumberFormat="1" applyFont="1" applyFill="1" applyBorder="1" applyAlignment="1">
      <alignment vertical="center" wrapText="1"/>
    </xf>
    <xf numFmtId="3" fontId="16" fillId="2" borderId="6" xfId="5" applyNumberFormat="1" applyFont="1" applyFill="1" applyBorder="1" applyAlignment="1">
      <alignment vertical="center" wrapText="1"/>
    </xf>
    <xf numFmtId="165" fontId="15" fillId="2" borderId="6" xfId="1" applyFont="1" applyFill="1" applyBorder="1" applyAlignment="1">
      <alignment vertical="center" wrapText="1"/>
    </xf>
    <xf numFmtId="165" fontId="8" fillId="0" borderId="6" xfId="1" applyFont="1" applyBorder="1" applyAlignment="1">
      <alignment horizontal="right" vertical="center" wrapText="1"/>
    </xf>
    <xf numFmtId="0" fontId="8" fillId="0" borderId="7" xfId="0" applyFont="1" applyBorder="1" applyAlignment="1">
      <alignment horizontal="center" vertical="center" wrapText="1"/>
    </xf>
    <xf numFmtId="0" fontId="8" fillId="0" borderId="7" xfId="0" applyFont="1" applyBorder="1" applyAlignment="1">
      <alignment horizontal="justify" vertical="center" wrapText="1"/>
    </xf>
    <xf numFmtId="3" fontId="15" fillId="0" borderId="7" xfId="0" applyNumberFormat="1" applyFont="1" applyBorder="1" applyAlignment="1">
      <alignment horizontal="right" vertical="center" wrapText="1"/>
    </xf>
    <xf numFmtId="0" fontId="7" fillId="0" borderId="0" xfId="0" applyFont="1" applyAlignment="1">
      <alignment vertical="center"/>
    </xf>
    <xf numFmtId="0" fontId="7" fillId="0" borderId="0" xfId="0" applyFont="1" applyAlignment="1">
      <alignment horizontal="center" vertical="center" wrapText="1"/>
    </xf>
    <xf numFmtId="0" fontId="14"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justify" vertical="center" wrapText="1"/>
    </xf>
    <xf numFmtId="3" fontId="13" fillId="0" borderId="5" xfId="0" applyNumberFormat="1" applyFont="1" applyBorder="1" applyAlignment="1">
      <alignment horizontal="right" vertical="center" wrapText="1"/>
    </xf>
    <xf numFmtId="0" fontId="12" fillId="0" borderId="2" xfId="0" applyFont="1" applyBorder="1" applyAlignment="1">
      <alignment horizontal="center" vertical="center" wrapText="1"/>
    </xf>
    <xf numFmtId="0" fontId="2" fillId="0" borderId="2" xfId="0" applyFont="1" applyBorder="1"/>
    <xf numFmtId="167" fontId="15" fillId="2" borderId="0" xfId="6" applyNumberFormat="1" applyFont="1" applyFill="1" applyAlignment="1">
      <alignment vertical="center" wrapText="1"/>
    </xf>
    <xf numFmtId="0" fontId="15" fillId="2" borderId="0" xfId="6" applyFont="1" applyFill="1" applyAlignment="1">
      <alignment vertical="center" wrapText="1"/>
    </xf>
    <xf numFmtId="167" fontId="8" fillId="2" borderId="0" xfId="6" applyNumberFormat="1" applyFont="1" applyFill="1" applyAlignment="1">
      <alignment vertical="center" wrapText="1"/>
    </xf>
    <xf numFmtId="0" fontId="8" fillId="2" borderId="0" xfId="6" applyFont="1" applyFill="1" applyAlignment="1">
      <alignment vertical="center" wrapText="1"/>
    </xf>
    <xf numFmtId="167" fontId="6" fillId="2" borderId="0" xfId="6" applyNumberFormat="1" applyFont="1" applyFill="1" applyAlignment="1">
      <alignment vertical="center" wrapText="1"/>
    </xf>
    <xf numFmtId="0" fontId="6" fillId="2" borderId="0" xfId="6" applyFont="1" applyFill="1" applyAlignment="1">
      <alignment vertical="center" wrapText="1"/>
    </xf>
    <xf numFmtId="167" fontId="8" fillId="2" borderId="2" xfId="6" applyNumberFormat="1" applyFont="1" applyFill="1" applyBorder="1" applyAlignment="1">
      <alignment horizontal="centerContinuous" vertical="center" wrapText="1"/>
    </xf>
    <xf numFmtId="0" fontId="8" fillId="2" borderId="2" xfId="6" applyFont="1" applyFill="1" applyBorder="1" applyAlignment="1">
      <alignment horizontal="centerContinuous" vertical="center" wrapText="1"/>
    </xf>
    <xf numFmtId="0" fontId="8" fillId="2" borderId="0" xfId="6" applyFont="1" applyFill="1" applyAlignment="1">
      <alignment horizontal="center" vertical="center" wrapText="1"/>
    </xf>
    <xf numFmtId="167" fontId="8" fillId="2" borderId="2" xfId="6" applyNumberFormat="1" applyFont="1" applyFill="1" applyBorder="1" applyAlignment="1">
      <alignment horizontal="center" vertical="center" wrapText="1"/>
    </xf>
    <xf numFmtId="167" fontId="15" fillId="2" borderId="2" xfId="6" applyNumberFormat="1" applyFont="1" applyFill="1" applyBorder="1" applyAlignment="1">
      <alignment horizontal="center" vertical="center" wrapText="1"/>
    </xf>
    <xf numFmtId="167" fontId="20" fillId="2" borderId="5" xfId="7" applyNumberFormat="1" applyFont="1" applyFill="1" applyBorder="1" applyAlignment="1">
      <alignment horizontal="center" vertical="center" wrapText="1"/>
    </xf>
    <xf numFmtId="167" fontId="8" fillId="2" borderId="5" xfId="6" applyNumberFormat="1" applyFont="1" applyFill="1" applyBorder="1" applyAlignment="1">
      <alignment horizontal="center" vertical="center" wrapText="1"/>
    </xf>
    <xf numFmtId="168" fontId="8" fillId="2" borderId="5" xfId="1" applyNumberFormat="1" applyFont="1" applyFill="1" applyBorder="1" applyAlignment="1">
      <alignment vertical="center" wrapText="1"/>
    </xf>
    <xf numFmtId="169" fontId="8" fillId="2" borderId="5" xfId="1" applyNumberFormat="1" applyFont="1" applyFill="1" applyBorder="1" applyAlignment="1">
      <alignment horizontal="right" vertical="center" wrapText="1"/>
    </xf>
    <xf numFmtId="167" fontId="21" fillId="2" borderId="0" xfId="6" applyNumberFormat="1" applyFont="1" applyFill="1" applyAlignment="1">
      <alignment vertical="center" wrapText="1"/>
    </xf>
    <xf numFmtId="167" fontId="20" fillId="2" borderId="6" xfId="7" applyNumberFormat="1" applyFont="1" applyFill="1" applyBorder="1" applyAlignment="1">
      <alignment horizontal="center" vertical="center" wrapText="1"/>
    </xf>
    <xf numFmtId="167" fontId="20" fillId="2" borderId="6" xfId="7" applyNumberFormat="1" applyFont="1" applyFill="1" applyBorder="1" applyAlignment="1">
      <alignment horizontal="left" vertical="center" wrapText="1"/>
    </xf>
    <xf numFmtId="167" fontId="15" fillId="2" borderId="6" xfId="6" applyNumberFormat="1" applyFont="1" applyFill="1" applyBorder="1" applyAlignment="1">
      <alignment horizontal="center" vertical="center" wrapText="1"/>
    </xf>
    <xf numFmtId="168" fontId="8" fillId="2" borderId="6" xfId="1" applyNumberFormat="1" applyFont="1" applyFill="1" applyBorder="1" applyAlignment="1">
      <alignment vertical="center" wrapText="1"/>
    </xf>
    <xf numFmtId="169" fontId="8" fillId="2" borderId="6" xfId="1" applyNumberFormat="1" applyFont="1" applyFill="1" applyBorder="1" applyAlignment="1">
      <alignment horizontal="right" vertical="center" wrapText="1"/>
    </xf>
    <xf numFmtId="167" fontId="22" fillId="2" borderId="0" xfId="6" applyNumberFormat="1" applyFont="1" applyFill="1" applyAlignment="1">
      <alignment vertical="center" wrapText="1"/>
    </xf>
    <xf numFmtId="0" fontId="22" fillId="2" borderId="0" xfId="6" applyFont="1" applyFill="1" applyAlignment="1">
      <alignment vertical="center" wrapText="1"/>
    </xf>
    <xf numFmtId="168" fontId="15" fillId="2" borderId="6" xfId="1" applyNumberFormat="1" applyFont="1" applyFill="1" applyBorder="1" applyAlignment="1">
      <alignment vertical="center" wrapText="1"/>
    </xf>
    <xf numFmtId="169" fontId="15" fillId="2" borderId="6" xfId="1" applyNumberFormat="1" applyFont="1" applyFill="1" applyBorder="1" applyAlignment="1">
      <alignment horizontal="right" vertical="center" wrapText="1"/>
    </xf>
    <xf numFmtId="167" fontId="23" fillId="2" borderId="0" xfId="6" applyNumberFormat="1" applyFont="1" applyFill="1" applyAlignment="1">
      <alignment vertical="center" wrapText="1"/>
    </xf>
    <xf numFmtId="0" fontId="23" fillId="2" borderId="0" xfId="6" applyFont="1" applyFill="1" applyAlignment="1">
      <alignment vertical="center" wrapText="1"/>
    </xf>
    <xf numFmtId="167" fontId="22" fillId="2" borderId="6" xfId="6" applyNumberFormat="1" applyFont="1" applyFill="1" applyBorder="1" applyAlignment="1">
      <alignment vertical="center" wrapText="1"/>
    </xf>
    <xf numFmtId="167" fontId="24" fillId="2" borderId="6" xfId="7" applyNumberFormat="1" applyFont="1" applyFill="1" applyBorder="1" applyAlignment="1">
      <alignment horizontal="center" vertical="center" wrapText="1"/>
    </xf>
    <xf numFmtId="167" fontId="15" fillId="2" borderId="6" xfId="7" applyNumberFormat="1" applyFont="1" applyFill="1" applyBorder="1" applyAlignment="1">
      <alignment horizontal="left" vertical="center" wrapText="1"/>
    </xf>
    <xf numFmtId="170" fontId="15" fillId="2" borderId="0" xfId="6" applyNumberFormat="1" applyFont="1" applyFill="1" applyAlignment="1">
      <alignment vertical="center" wrapText="1"/>
    </xf>
    <xf numFmtId="167" fontId="15" fillId="2" borderId="6" xfId="7" quotePrefix="1" applyNumberFormat="1" applyFont="1" applyFill="1" applyBorder="1" applyAlignment="1">
      <alignment horizontal="left" vertical="center" wrapText="1"/>
    </xf>
    <xf numFmtId="43" fontId="15" fillId="2" borderId="6" xfId="1" applyNumberFormat="1" applyFont="1" applyFill="1" applyBorder="1" applyAlignment="1">
      <alignment horizontal="right" vertical="center" wrapText="1"/>
    </xf>
    <xf numFmtId="10" fontId="15" fillId="2" borderId="6" xfId="3" applyNumberFormat="1" applyFont="1" applyFill="1" applyBorder="1" applyAlignment="1">
      <alignment horizontal="right" vertical="center" wrapText="1"/>
    </xf>
    <xf numFmtId="167" fontId="24" fillId="2" borderId="6" xfId="7" quotePrefix="1" applyNumberFormat="1" applyFont="1" applyFill="1" applyBorder="1" applyAlignment="1">
      <alignment horizontal="left" vertical="center" wrapText="1"/>
    </xf>
    <xf numFmtId="167" fontId="24" fillId="2" borderId="6" xfId="7" applyNumberFormat="1" applyFont="1" applyFill="1" applyBorder="1" applyAlignment="1">
      <alignment horizontal="left" vertical="center" wrapText="1"/>
    </xf>
    <xf numFmtId="171" fontId="15" fillId="2" borderId="0" xfId="6" applyNumberFormat="1" applyFont="1" applyFill="1" applyAlignment="1">
      <alignment horizontal="center" vertical="center" wrapText="1"/>
    </xf>
    <xf numFmtId="167" fontId="8" fillId="2" borderId="6" xfId="6" applyNumberFormat="1" applyFont="1" applyFill="1" applyBorder="1" applyAlignment="1">
      <alignment horizontal="center" vertical="center" wrapText="1"/>
    </xf>
    <xf numFmtId="167" fontId="15" fillId="2" borderId="6" xfId="6" applyNumberFormat="1" applyFont="1" applyFill="1" applyBorder="1" applyAlignment="1">
      <alignment vertical="center" wrapText="1"/>
    </xf>
    <xf numFmtId="167" fontId="8" fillId="2" borderId="6" xfId="7" applyNumberFormat="1" applyFont="1" applyFill="1" applyBorder="1" applyAlignment="1">
      <alignment horizontal="left" vertical="center" wrapText="1"/>
    </xf>
    <xf numFmtId="172" fontId="15" fillId="2" borderId="6" xfId="1" applyNumberFormat="1" applyFont="1" applyFill="1" applyBorder="1" applyAlignment="1">
      <alignment horizontal="right" vertical="center" wrapText="1"/>
    </xf>
    <xf numFmtId="167" fontId="20" fillId="2" borderId="6" xfId="7" quotePrefix="1" applyNumberFormat="1" applyFont="1" applyFill="1" applyBorder="1" applyAlignment="1">
      <alignment horizontal="left" vertical="center" wrapText="1"/>
    </xf>
    <xf numFmtId="167" fontId="8" fillId="2" borderId="6" xfId="7" quotePrefix="1" applyNumberFormat="1" applyFont="1" applyFill="1" applyBorder="1" applyAlignment="1">
      <alignment horizontal="left" vertical="center" wrapText="1"/>
    </xf>
    <xf numFmtId="167" fontId="8" fillId="2" borderId="6" xfId="7" applyNumberFormat="1" applyFont="1" applyFill="1" applyBorder="1" applyAlignment="1">
      <alignment horizontal="center" vertical="center" wrapText="1"/>
    </xf>
    <xf numFmtId="167" fontId="24" fillId="2" borderId="6" xfId="7" applyNumberFormat="1" applyFont="1" applyFill="1" applyBorder="1" applyAlignment="1">
      <alignment vertical="center" wrapText="1"/>
    </xf>
    <xf numFmtId="169" fontId="25" fillId="2" borderId="6" xfId="1" applyNumberFormat="1" applyFont="1" applyFill="1" applyBorder="1" applyAlignment="1">
      <alignment horizontal="right" vertical="center" wrapText="1"/>
    </xf>
    <xf numFmtId="49" fontId="15" fillId="2" borderId="6" xfId="8" applyNumberFormat="1" applyFont="1" applyFill="1" applyBorder="1" applyAlignment="1">
      <alignment vertical="center" wrapText="1"/>
    </xf>
    <xf numFmtId="173" fontId="15" fillId="2" borderId="6" xfId="1" applyNumberFormat="1" applyFont="1" applyFill="1" applyBorder="1" applyAlignment="1">
      <alignment horizontal="right" vertical="center" wrapText="1"/>
    </xf>
    <xf numFmtId="49" fontId="15" fillId="2" borderId="6" xfId="8" applyNumberFormat="1" applyFont="1" applyFill="1" applyBorder="1" applyAlignment="1">
      <alignment horizontal="left" vertical="center" wrapText="1"/>
    </xf>
    <xf numFmtId="167" fontId="27" fillId="2" borderId="6" xfId="7" applyNumberFormat="1" applyFont="1" applyFill="1" applyBorder="1" applyAlignment="1">
      <alignment horizontal="left" vertical="center" wrapText="1"/>
    </xf>
    <xf numFmtId="167" fontId="8" fillId="2" borderId="6" xfId="6" applyNumberFormat="1" applyFont="1" applyFill="1" applyBorder="1" applyAlignment="1">
      <alignment vertical="center" wrapText="1"/>
    </xf>
    <xf numFmtId="9" fontId="15" fillId="2" borderId="6" xfId="3" applyFont="1" applyFill="1" applyBorder="1" applyAlignment="1">
      <alignment horizontal="right" vertical="center" wrapText="1"/>
    </xf>
    <xf numFmtId="167" fontId="24" fillId="2" borderId="7" xfId="7" applyNumberFormat="1" applyFont="1" applyFill="1" applyBorder="1" applyAlignment="1">
      <alignment horizontal="center" vertical="center" wrapText="1"/>
    </xf>
    <xf numFmtId="167" fontId="24" fillId="2" borderId="7" xfId="7" applyNumberFormat="1" applyFont="1" applyFill="1" applyBorder="1" applyAlignment="1">
      <alignment horizontal="left" vertical="center" wrapText="1"/>
    </xf>
    <xf numFmtId="167" fontId="15" fillId="2" borderId="7" xfId="6" applyNumberFormat="1" applyFont="1" applyFill="1" applyBorder="1" applyAlignment="1">
      <alignment vertical="center" wrapText="1"/>
    </xf>
    <xf numFmtId="169" fontId="15" fillId="2" borderId="7" xfId="1" applyNumberFormat="1" applyFont="1" applyFill="1" applyBorder="1" applyAlignment="1">
      <alignment horizontal="right" vertical="center" wrapText="1"/>
    </xf>
    <xf numFmtId="167" fontId="15" fillId="2" borderId="0" xfId="6" applyNumberFormat="1" applyFont="1" applyFill="1" applyAlignment="1">
      <alignment horizontal="right" vertical="center" wrapText="1"/>
    </xf>
    <xf numFmtId="0" fontId="10" fillId="0" borderId="0" xfId="0" applyFont="1"/>
    <xf numFmtId="0" fontId="31" fillId="0" borderId="0" xfId="0" applyFont="1"/>
    <xf numFmtId="0" fontId="31" fillId="2" borderId="0" xfId="0" applyFont="1" applyFill="1"/>
    <xf numFmtId="0" fontId="31" fillId="2" borderId="0" xfId="0" applyFont="1" applyFill="1" applyAlignment="1">
      <alignment horizontal="center"/>
    </xf>
    <xf numFmtId="0" fontId="0" fillId="2" borderId="0" xfId="0" applyFill="1"/>
    <xf numFmtId="0" fontId="32" fillId="2" borderId="0" xfId="0" applyFont="1" applyFill="1" applyAlignment="1">
      <alignment vertical="center" wrapText="1"/>
    </xf>
    <xf numFmtId="0" fontId="33" fillId="2" borderId="0" xfId="0" applyFont="1" applyFill="1"/>
    <xf numFmtId="0" fontId="33" fillId="0" borderId="0" xfId="0" applyFont="1"/>
    <xf numFmtId="3" fontId="8" fillId="2" borderId="2" xfId="0" applyNumberFormat="1" applyFont="1" applyFill="1" applyBorder="1" applyAlignment="1">
      <alignment horizontal="center" vertical="center"/>
    </xf>
    <xf numFmtId="2" fontId="8" fillId="2" borderId="2" xfId="0" applyNumberFormat="1" applyFont="1" applyFill="1" applyBorder="1" applyAlignment="1">
      <alignment horizontal="center" vertical="center" wrapText="1"/>
    </xf>
    <xf numFmtId="3" fontId="22" fillId="2" borderId="2" xfId="2" applyNumberFormat="1" applyFont="1" applyFill="1" applyBorder="1" applyAlignment="1">
      <alignment horizontal="right" vertical="center"/>
    </xf>
    <xf numFmtId="3" fontId="15" fillId="2" borderId="6" xfId="0" applyNumberFormat="1" applyFont="1" applyFill="1" applyBorder="1" applyAlignment="1">
      <alignment horizontal="center" vertical="center"/>
    </xf>
    <xf numFmtId="3" fontId="15" fillId="2" borderId="6" xfId="2" applyNumberFormat="1" applyFont="1" applyFill="1" applyBorder="1" applyAlignment="1">
      <alignment horizontal="right" vertical="center"/>
    </xf>
    <xf numFmtId="3" fontId="15" fillId="2" borderId="6" xfId="8" applyNumberFormat="1" applyFont="1" applyFill="1" applyBorder="1" applyAlignment="1">
      <alignment horizontal="justify" vertical="center" wrapText="1"/>
    </xf>
    <xf numFmtId="3" fontId="15" fillId="2" borderId="6" xfId="0" applyNumberFormat="1" applyFont="1" applyFill="1" applyBorder="1" applyAlignment="1">
      <alignment horizontal="justify" vertical="center" wrapText="1"/>
    </xf>
    <xf numFmtId="168" fontId="25" fillId="2" borderId="6" xfId="10" applyNumberFormat="1" applyFont="1" applyFill="1" applyBorder="1"/>
    <xf numFmtId="168" fontId="21" fillId="2" borderId="6" xfId="10" applyNumberFormat="1" applyFont="1" applyFill="1" applyBorder="1"/>
    <xf numFmtId="3" fontId="15" fillId="2" borderId="12" xfId="0" applyNumberFormat="1" applyFont="1" applyFill="1" applyBorder="1" applyAlignment="1">
      <alignment horizontal="center" vertical="center"/>
    </xf>
    <xf numFmtId="3" fontId="15" fillId="2" borderId="7" xfId="0" applyNumberFormat="1" applyFont="1" applyFill="1" applyBorder="1" applyAlignment="1">
      <alignment horizontal="center" vertical="center"/>
    </xf>
    <xf numFmtId="0" fontId="15" fillId="0" borderId="7" xfId="11" applyFont="1" applyBorder="1" applyAlignment="1">
      <alignment horizontal="left" vertical="center" wrapText="1"/>
    </xf>
    <xf numFmtId="0" fontId="0" fillId="2" borderId="7" xfId="0" applyFill="1" applyBorder="1"/>
    <xf numFmtId="3" fontId="0" fillId="2" borderId="7" xfId="0" applyNumberFormat="1" applyFill="1" applyBorder="1" applyAlignment="1">
      <alignment vertical="center"/>
    </xf>
    <xf numFmtId="0" fontId="15" fillId="2" borderId="12" xfId="0" applyFont="1" applyFill="1" applyBorder="1" applyAlignment="1">
      <alignment horizontal="justify" vertical="center" wrapText="1"/>
    </xf>
    <xf numFmtId="3" fontId="15" fillId="2" borderId="12" xfId="2" applyNumberFormat="1" applyFont="1" applyFill="1" applyBorder="1" applyAlignment="1">
      <alignment horizontal="right" vertical="center"/>
    </xf>
    <xf numFmtId="168" fontId="21" fillId="2" borderId="12" xfId="10" applyNumberFormat="1" applyFont="1" applyFill="1" applyBorder="1"/>
    <xf numFmtId="0" fontId="14" fillId="2" borderId="2" xfId="0" applyFont="1" applyFill="1" applyBorder="1" applyAlignment="1">
      <alignment horizontal="center" vertical="center" wrapText="1"/>
    </xf>
    <xf numFmtId="0" fontId="12" fillId="2" borderId="0" xfId="0" applyFont="1" applyFill="1" applyAlignment="1"/>
    <xf numFmtId="0" fontId="34" fillId="0" borderId="0" xfId="0" applyFont="1"/>
    <xf numFmtId="0" fontId="34" fillId="0" borderId="0" xfId="0" applyFont="1" applyAlignment="1">
      <alignment horizontal="center"/>
    </xf>
    <xf numFmtId="0" fontId="9" fillId="0" borderId="0" xfId="0" applyFont="1" applyAlignment="1">
      <alignment horizontal="center"/>
    </xf>
    <xf numFmtId="0" fontId="0" fillId="0" borderId="6" xfId="0" applyBorder="1" applyAlignment="1">
      <alignment horizontal="center"/>
    </xf>
    <xf numFmtId="0" fontId="0" fillId="0" borderId="6" xfId="0" applyBorder="1"/>
    <xf numFmtId="0" fontId="34" fillId="0" borderId="0" xfId="0" applyFont="1" applyAlignment="1">
      <alignment vertical="center"/>
    </xf>
    <xf numFmtId="0" fontId="34" fillId="0" borderId="0" xfId="0" applyFont="1" applyAlignment="1">
      <alignment horizontal="center" wrapText="1"/>
    </xf>
    <xf numFmtId="0" fontId="35" fillId="0" borderId="0" xfId="0" applyFont="1" applyAlignment="1">
      <alignment horizontal="center" wrapText="1"/>
    </xf>
    <xf numFmtId="0" fontId="34" fillId="0" borderId="2" xfId="0" applyFont="1" applyBorder="1" applyAlignment="1">
      <alignment horizontal="center"/>
    </xf>
    <xf numFmtId="0" fontId="34" fillId="0" borderId="5" xfId="0" applyFont="1" applyBorder="1" applyAlignment="1">
      <alignment horizontal="center"/>
    </xf>
    <xf numFmtId="0" fontId="34" fillId="0" borderId="5" xfId="0" applyFont="1" applyBorder="1" applyAlignment="1">
      <alignment wrapText="1"/>
    </xf>
    <xf numFmtId="0" fontId="34" fillId="0" borderId="5" xfId="0" applyFont="1" applyBorder="1"/>
    <xf numFmtId="0" fontId="34" fillId="0" borderId="6" xfId="0" applyFont="1" applyBorder="1" applyAlignment="1">
      <alignment horizontal="center"/>
    </xf>
    <xf numFmtId="0" fontId="34" fillId="0" borderId="6" xfId="0" applyFont="1" applyBorder="1" applyAlignment="1">
      <alignment wrapText="1"/>
    </xf>
    <xf numFmtId="0" fontId="34" fillId="0" borderId="6" xfId="0" applyFont="1" applyBorder="1"/>
    <xf numFmtId="0" fontId="36" fillId="0" borderId="6" xfId="0" applyFont="1" applyBorder="1" applyAlignment="1">
      <alignment vertical="center" wrapText="1"/>
    </xf>
    <xf numFmtId="0" fontId="37" fillId="0" borderId="6" xfId="0" applyFont="1" applyBorder="1" applyAlignment="1">
      <alignment vertical="center" wrapText="1"/>
    </xf>
    <xf numFmtId="0" fontId="34" fillId="0" borderId="7" xfId="0" applyFont="1" applyBorder="1" applyAlignment="1">
      <alignment horizontal="center"/>
    </xf>
    <xf numFmtId="0" fontId="37" fillId="0" borderId="7" xfId="0" applyFont="1" applyBorder="1" applyAlignment="1">
      <alignment vertical="center" wrapText="1"/>
    </xf>
    <xf numFmtId="0" fontId="34" fillId="0" borderId="7" xfId="0" applyFont="1" applyBorder="1"/>
    <xf numFmtId="0" fontId="0" fillId="0" borderId="0" xfId="0" applyAlignment="1">
      <alignment horizontal="center"/>
    </xf>
    <xf numFmtId="0" fontId="25" fillId="0" borderId="5" xfId="0" applyFont="1" applyBorder="1" applyAlignment="1">
      <alignment horizontal="center"/>
    </xf>
    <xf numFmtId="0" fontId="25" fillId="0" borderId="5" xfId="0" applyFont="1" applyBorder="1"/>
    <xf numFmtId="0" fontId="25" fillId="0" borderId="0" xfId="0" applyFont="1"/>
    <xf numFmtId="0" fontId="25" fillId="0" borderId="6" xfId="0" applyFont="1" applyBorder="1" applyAlignment="1">
      <alignment horizontal="center"/>
    </xf>
    <xf numFmtId="0" fontId="25" fillId="0" borderId="6" xfId="0" applyFont="1" applyBorder="1"/>
    <xf numFmtId="0" fontId="25" fillId="0" borderId="7" xfId="0" applyFont="1" applyBorder="1" applyAlignment="1">
      <alignment horizontal="center"/>
    </xf>
    <xf numFmtId="0" fontId="25" fillId="0" borderId="7" xfId="0" applyFont="1" applyBorder="1"/>
    <xf numFmtId="0" fontId="15" fillId="0" borderId="5" xfId="0" applyFont="1" applyBorder="1"/>
    <xf numFmtId="0" fontId="15" fillId="0" borderId="6" xfId="0" applyFont="1" applyBorder="1"/>
    <xf numFmtId="0" fontId="34" fillId="0" borderId="2" xfId="0" applyFont="1" applyBorder="1" applyAlignment="1">
      <alignment horizontal="center" vertical="center"/>
    </xf>
    <xf numFmtId="0" fontId="10" fillId="0" borderId="2" xfId="0" applyFont="1" applyBorder="1" applyAlignment="1">
      <alignment horizontal="center" vertical="center"/>
    </xf>
    <xf numFmtId="0" fontId="5" fillId="2" borderId="0" xfId="0" applyFont="1" applyFill="1" applyAlignment="1">
      <alignment horizontal="center" vertical="center"/>
    </xf>
    <xf numFmtId="0" fontId="14" fillId="0" borderId="0" xfId="0" applyFont="1" applyAlignment="1">
      <alignment horizontal="center"/>
    </xf>
    <xf numFmtId="0" fontId="2" fillId="0" borderId="0" xfId="0" applyFont="1" applyAlignment="1">
      <alignment vertical="center" wrapText="1"/>
    </xf>
    <xf numFmtId="3" fontId="7" fillId="0" borderId="0" xfId="0" applyNumberFormat="1"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4" fillId="0" borderId="0" xfId="4" applyFont="1" applyAlignment="1">
      <alignment horizontal="right"/>
    </xf>
    <xf numFmtId="0" fontId="6" fillId="0" borderId="0" xfId="0" applyFont="1" applyAlignment="1">
      <alignment horizontal="center"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167" fontId="8" fillId="2" borderId="2" xfId="6" applyNumberFormat="1" applyFont="1" applyFill="1" applyBorder="1" applyAlignment="1">
      <alignment horizontal="center" vertical="center" wrapText="1"/>
    </xf>
    <xf numFmtId="167" fontId="24" fillId="2" borderId="6" xfId="7" applyNumberFormat="1" applyFont="1" applyFill="1" applyBorder="1" applyAlignment="1">
      <alignment horizontal="left" vertical="center" wrapText="1"/>
    </xf>
    <xf numFmtId="0" fontId="8" fillId="2" borderId="0" xfId="6" applyFont="1" applyFill="1" applyAlignment="1">
      <alignment horizontal="center" vertical="center" wrapText="1"/>
    </xf>
    <xf numFmtId="167" fontId="8" fillId="2" borderId="0" xfId="6" applyNumberFormat="1" applyFont="1" applyFill="1" applyAlignment="1">
      <alignment horizontal="center" vertical="center" wrapText="1"/>
    </xf>
    <xf numFmtId="167" fontId="12" fillId="2" borderId="1" xfId="6" applyNumberFormat="1" applyFont="1" applyFill="1" applyBorder="1" applyAlignment="1">
      <alignment horizontal="center" vertical="center" wrapText="1"/>
    </xf>
    <xf numFmtId="0" fontId="8" fillId="2" borderId="2" xfId="6"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2" borderId="0" xfId="0" applyFont="1" applyFill="1" applyAlignment="1">
      <alignment horizontal="center"/>
    </xf>
    <xf numFmtId="0" fontId="32" fillId="0" borderId="0" xfId="0" applyFont="1" applyAlignment="1">
      <alignment horizontal="center" vertical="center" wrapText="1"/>
    </xf>
    <xf numFmtId="0" fontId="9" fillId="2" borderId="1" xfId="0" applyFont="1" applyFill="1" applyBorder="1" applyAlignment="1">
      <alignment horizontal="right"/>
    </xf>
    <xf numFmtId="0" fontId="9" fillId="2" borderId="0" xfId="0" applyFont="1" applyFill="1" applyAlignment="1">
      <alignment horizontal="right"/>
    </xf>
    <xf numFmtId="3" fontId="10" fillId="2" borderId="10"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wrapText="1"/>
    </xf>
  </cellXfs>
  <cellStyles count="14">
    <cellStyle name="Comma" xfId="1" builtinId="3"/>
    <cellStyle name="Comma [0]" xfId="2" builtinId="6"/>
    <cellStyle name="Comma 2" xfId="10"/>
    <cellStyle name="Normal" xfId="0" builtinId="0"/>
    <cellStyle name="Normal 10" xfId="9"/>
    <cellStyle name="Normal 2" xfId="11"/>
    <cellStyle name="Normal 3" xfId="4"/>
    <cellStyle name="Normal 3 2 2" xfId="13"/>
    <cellStyle name="Normal 32" xfId="12"/>
    <cellStyle name="Normal_060331 Bieu tinh chi thuong xuyen NSDP 2007 theo DM bc TTg" xfId="6"/>
    <cellStyle name="Normal_060719 QN-He thong bieu mau lam du toan chi NSDP Vong I nam 2007 2" xfId="8"/>
    <cellStyle name="Normal_Sheet1" xfId="5"/>
    <cellStyle name="Normal_Sheet1 2" xfId="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workbookViewId="0">
      <selection activeCell="I7" sqref="I7"/>
    </sheetView>
  </sheetViews>
  <sheetFormatPr defaultColWidth="9" defaultRowHeight="15"/>
  <cols>
    <col min="1" max="1" width="6.25" style="1" customWidth="1"/>
    <col min="2" max="2" width="42.5" style="1" customWidth="1"/>
    <col min="3" max="3" width="11.75" style="1" hidden="1" customWidth="1"/>
    <col min="4" max="4" width="7" style="1" hidden="1" customWidth="1"/>
    <col min="5" max="5" width="8.875" style="1" hidden="1" customWidth="1"/>
    <col min="6" max="6" width="9.625" style="1" hidden="1" customWidth="1"/>
    <col min="7" max="7" width="10.875" style="1" customWidth="1"/>
    <col min="8" max="8" width="8" style="1" customWidth="1"/>
    <col min="9" max="9" width="10.5" style="1" customWidth="1"/>
    <col min="10" max="10" width="8.625" style="1" customWidth="1"/>
    <col min="11" max="11" width="9" style="1"/>
    <col min="12" max="12" width="9.75" style="1" customWidth="1"/>
    <col min="13" max="13" width="13.75" style="1" hidden="1" customWidth="1"/>
    <col min="14" max="14" width="0" style="1" hidden="1" customWidth="1"/>
    <col min="15" max="15" width="14.375" style="1" hidden="1" customWidth="1"/>
    <col min="16" max="17" width="0" style="1" hidden="1" customWidth="1"/>
    <col min="18" max="254" width="9" style="1"/>
    <col min="255" max="255" width="6.25" style="1" customWidth="1"/>
    <col min="256" max="256" width="42.5" style="1" customWidth="1"/>
    <col min="257" max="260" width="0" style="1" hidden="1" customWidth="1"/>
    <col min="261" max="261" width="7.375" style="1" customWidth="1"/>
    <col min="262" max="263" width="8" style="1" customWidth="1"/>
    <col min="264" max="264" width="8.625" style="1" customWidth="1"/>
    <col min="265" max="265" width="10.25" style="1" customWidth="1"/>
    <col min="266" max="266" width="7.625" style="1" customWidth="1"/>
    <col min="267" max="267" width="9" style="1"/>
    <col min="268" max="268" width="9.75" style="1" customWidth="1"/>
    <col min="269" max="273" width="0" style="1" hidden="1" customWidth="1"/>
    <col min="274" max="510" width="9" style="1"/>
    <col min="511" max="511" width="6.25" style="1" customWidth="1"/>
    <col min="512" max="512" width="42.5" style="1" customWidth="1"/>
    <col min="513" max="516" width="0" style="1" hidden="1" customWidth="1"/>
    <col min="517" max="517" width="7.375" style="1" customWidth="1"/>
    <col min="518" max="519" width="8" style="1" customWidth="1"/>
    <col min="520" max="520" width="8.625" style="1" customWidth="1"/>
    <col min="521" max="521" width="10.25" style="1" customWidth="1"/>
    <col min="522" max="522" width="7.625" style="1" customWidth="1"/>
    <col min="523" max="523" width="9" style="1"/>
    <col min="524" max="524" width="9.75" style="1" customWidth="1"/>
    <col min="525" max="529" width="0" style="1" hidden="1" customWidth="1"/>
    <col min="530" max="766" width="9" style="1"/>
    <col min="767" max="767" width="6.25" style="1" customWidth="1"/>
    <col min="768" max="768" width="42.5" style="1" customWidth="1"/>
    <col min="769" max="772" width="0" style="1" hidden="1" customWidth="1"/>
    <col min="773" max="773" width="7.375" style="1" customWidth="1"/>
    <col min="774" max="775" width="8" style="1" customWidth="1"/>
    <col min="776" max="776" width="8.625" style="1" customWidth="1"/>
    <col min="777" max="777" width="10.25" style="1" customWidth="1"/>
    <col min="778" max="778" width="7.625" style="1" customWidth="1"/>
    <col min="779" max="779" width="9" style="1"/>
    <col min="780" max="780" width="9.75" style="1" customWidth="1"/>
    <col min="781" max="785" width="0" style="1" hidden="1" customWidth="1"/>
    <col min="786" max="1022" width="9" style="1"/>
    <col min="1023" max="1023" width="6.25" style="1" customWidth="1"/>
    <col min="1024" max="1024" width="42.5" style="1" customWidth="1"/>
    <col min="1025" max="1028" width="0" style="1" hidden="1" customWidth="1"/>
    <col min="1029" max="1029" width="7.375" style="1" customWidth="1"/>
    <col min="1030" max="1031" width="8" style="1" customWidth="1"/>
    <col min="1032" max="1032" width="8.625" style="1" customWidth="1"/>
    <col min="1033" max="1033" width="10.25" style="1" customWidth="1"/>
    <col min="1034" max="1034" width="7.625" style="1" customWidth="1"/>
    <col min="1035" max="1035" width="9" style="1"/>
    <col min="1036" max="1036" width="9.75" style="1" customWidth="1"/>
    <col min="1037" max="1041" width="0" style="1" hidden="1" customWidth="1"/>
    <col min="1042" max="1278" width="9" style="1"/>
    <col min="1279" max="1279" width="6.25" style="1" customWidth="1"/>
    <col min="1280" max="1280" width="42.5" style="1" customWidth="1"/>
    <col min="1281" max="1284" width="0" style="1" hidden="1" customWidth="1"/>
    <col min="1285" max="1285" width="7.375" style="1" customWidth="1"/>
    <col min="1286" max="1287" width="8" style="1" customWidth="1"/>
    <col min="1288" max="1288" width="8.625" style="1" customWidth="1"/>
    <col min="1289" max="1289" width="10.25" style="1" customWidth="1"/>
    <col min="1290" max="1290" width="7.625" style="1" customWidth="1"/>
    <col min="1291" max="1291" width="9" style="1"/>
    <col min="1292" max="1292" width="9.75" style="1" customWidth="1"/>
    <col min="1293" max="1297" width="0" style="1" hidden="1" customWidth="1"/>
    <col min="1298" max="1534" width="9" style="1"/>
    <col min="1535" max="1535" width="6.25" style="1" customWidth="1"/>
    <col min="1536" max="1536" width="42.5" style="1" customWidth="1"/>
    <col min="1537" max="1540" width="0" style="1" hidden="1" customWidth="1"/>
    <col min="1541" max="1541" width="7.375" style="1" customWidth="1"/>
    <col min="1542" max="1543" width="8" style="1" customWidth="1"/>
    <col min="1544" max="1544" width="8.625" style="1" customWidth="1"/>
    <col min="1545" max="1545" width="10.25" style="1" customWidth="1"/>
    <col min="1546" max="1546" width="7.625" style="1" customWidth="1"/>
    <col min="1547" max="1547" width="9" style="1"/>
    <col min="1548" max="1548" width="9.75" style="1" customWidth="1"/>
    <col min="1549" max="1553" width="0" style="1" hidden="1" customWidth="1"/>
    <col min="1554" max="1790" width="9" style="1"/>
    <col min="1791" max="1791" width="6.25" style="1" customWidth="1"/>
    <col min="1792" max="1792" width="42.5" style="1" customWidth="1"/>
    <col min="1793" max="1796" width="0" style="1" hidden="1" customWidth="1"/>
    <col min="1797" max="1797" width="7.375" style="1" customWidth="1"/>
    <col min="1798" max="1799" width="8" style="1" customWidth="1"/>
    <col min="1800" max="1800" width="8.625" style="1" customWidth="1"/>
    <col min="1801" max="1801" width="10.25" style="1" customWidth="1"/>
    <col min="1802" max="1802" width="7.625" style="1" customWidth="1"/>
    <col min="1803" max="1803" width="9" style="1"/>
    <col min="1804" max="1804" width="9.75" style="1" customWidth="1"/>
    <col min="1805" max="1809" width="0" style="1" hidden="1" customWidth="1"/>
    <col min="1810" max="2046" width="9" style="1"/>
    <col min="2047" max="2047" width="6.25" style="1" customWidth="1"/>
    <col min="2048" max="2048" width="42.5" style="1" customWidth="1"/>
    <col min="2049" max="2052" width="0" style="1" hidden="1" customWidth="1"/>
    <col min="2053" max="2053" width="7.375" style="1" customWidth="1"/>
    <col min="2054" max="2055" width="8" style="1" customWidth="1"/>
    <col min="2056" max="2056" width="8.625" style="1" customWidth="1"/>
    <col min="2057" max="2057" width="10.25" style="1" customWidth="1"/>
    <col min="2058" max="2058" width="7.625" style="1" customWidth="1"/>
    <col min="2059" max="2059" width="9" style="1"/>
    <col min="2060" max="2060" width="9.75" style="1" customWidth="1"/>
    <col min="2061" max="2065" width="0" style="1" hidden="1" customWidth="1"/>
    <col min="2066" max="2302" width="9" style="1"/>
    <col min="2303" max="2303" width="6.25" style="1" customWidth="1"/>
    <col min="2304" max="2304" width="42.5" style="1" customWidth="1"/>
    <col min="2305" max="2308" width="0" style="1" hidden="1" customWidth="1"/>
    <col min="2309" max="2309" width="7.375" style="1" customWidth="1"/>
    <col min="2310" max="2311" width="8" style="1" customWidth="1"/>
    <col min="2312" max="2312" width="8.625" style="1" customWidth="1"/>
    <col min="2313" max="2313" width="10.25" style="1" customWidth="1"/>
    <col min="2314" max="2314" width="7.625" style="1" customWidth="1"/>
    <col min="2315" max="2315" width="9" style="1"/>
    <col min="2316" max="2316" width="9.75" style="1" customWidth="1"/>
    <col min="2317" max="2321" width="0" style="1" hidden="1" customWidth="1"/>
    <col min="2322" max="2558" width="9" style="1"/>
    <col min="2559" max="2559" width="6.25" style="1" customWidth="1"/>
    <col min="2560" max="2560" width="42.5" style="1" customWidth="1"/>
    <col min="2561" max="2564" width="0" style="1" hidden="1" customWidth="1"/>
    <col min="2565" max="2565" width="7.375" style="1" customWidth="1"/>
    <col min="2566" max="2567" width="8" style="1" customWidth="1"/>
    <col min="2568" max="2568" width="8.625" style="1" customWidth="1"/>
    <col min="2569" max="2569" width="10.25" style="1" customWidth="1"/>
    <col min="2570" max="2570" width="7.625" style="1" customWidth="1"/>
    <col min="2571" max="2571" width="9" style="1"/>
    <col min="2572" max="2572" width="9.75" style="1" customWidth="1"/>
    <col min="2573" max="2577" width="0" style="1" hidden="1" customWidth="1"/>
    <col min="2578" max="2814" width="9" style="1"/>
    <col min="2815" max="2815" width="6.25" style="1" customWidth="1"/>
    <col min="2816" max="2816" width="42.5" style="1" customWidth="1"/>
    <col min="2817" max="2820" width="0" style="1" hidden="1" customWidth="1"/>
    <col min="2821" max="2821" width="7.375" style="1" customWidth="1"/>
    <col min="2822" max="2823" width="8" style="1" customWidth="1"/>
    <col min="2824" max="2824" width="8.625" style="1" customWidth="1"/>
    <col min="2825" max="2825" width="10.25" style="1" customWidth="1"/>
    <col min="2826" max="2826" width="7.625" style="1" customWidth="1"/>
    <col min="2827" max="2827" width="9" style="1"/>
    <col min="2828" max="2828" width="9.75" style="1" customWidth="1"/>
    <col min="2829" max="2833" width="0" style="1" hidden="1" customWidth="1"/>
    <col min="2834" max="3070" width="9" style="1"/>
    <col min="3071" max="3071" width="6.25" style="1" customWidth="1"/>
    <col min="3072" max="3072" width="42.5" style="1" customWidth="1"/>
    <col min="3073" max="3076" width="0" style="1" hidden="1" customWidth="1"/>
    <col min="3077" max="3077" width="7.375" style="1" customWidth="1"/>
    <col min="3078" max="3079" width="8" style="1" customWidth="1"/>
    <col min="3080" max="3080" width="8.625" style="1" customWidth="1"/>
    <col min="3081" max="3081" width="10.25" style="1" customWidth="1"/>
    <col min="3082" max="3082" width="7.625" style="1" customWidth="1"/>
    <col min="3083" max="3083" width="9" style="1"/>
    <col min="3084" max="3084" width="9.75" style="1" customWidth="1"/>
    <col min="3085" max="3089" width="0" style="1" hidden="1" customWidth="1"/>
    <col min="3090" max="3326" width="9" style="1"/>
    <col min="3327" max="3327" width="6.25" style="1" customWidth="1"/>
    <col min="3328" max="3328" width="42.5" style="1" customWidth="1"/>
    <col min="3329" max="3332" width="0" style="1" hidden="1" customWidth="1"/>
    <col min="3333" max="3333" width="7.375" style="1" customWidth="1"/>
    <col min="3334" max="3335" width="8" style="1" customWidth="1"/>
    <col min="3336" max="3336" width="8.625" style="1" customWidth="1"/>
    <col min="3337" max="3337" width="10.25" style="1" customWidth="1"/>
    <col min="3338" max="3338" width="7.625" style="1" customWidth="1"/>
    <col min="3339" max="3339" width="9" style="1"/>
    <col min="3340" max="3340" width="9.75" style="1" customWidth="1"/>
    <col min="3341" max="3345" width="0" style="1" hidden="1" customWidth="1"/>
    <col min="3346" max="3582" width="9" style="1"/>
    <col min="3583" max="3583" width="6.25" style="1" customWidth="1"/>
    <col min="3584" max="3584" width="42.5" style="1" customWidth="1"/>
    <col min="3585" max="3588" width="0" style="1" hidden="1" customWidth="1"/>
    <col min="3589" max="3589" width="7.375" style="1" customWidth="1"/>
    <col min="3590" max="3591" width="8" style="1" customWidth="1"/>
    <col min="3592" max="3592" width="8.625" style="1" customWidth="1"/>
    <col min="3593" max="3593" width="10.25" style="1" customWidth="1"/>
    <col min="3594" max="3594" width="7.625" style="1" customWidth="1"/>
    <col min="3595" max="3595" width="9" style="1"/>
    <col min="3596" max="3596" width="9.75" style="1" customWidth="1"/>
    <col min="3597" max="3601" width="0" style="1" hidden="1" customWidth="1"/>
    <col min="3602" max="3838" width="9" style="1"/>
    <col min="3839" max="3839" width="6.25" style="1" customWidth="1"/>
    <col min="3840" max="3840" width="42.5" style="1" customWidth="1"/>
    <col min="3841" max="3844" width="0" style="1" hidden="1" customWidth="1"/>
    <col min="3845" max="3845" width="7.375" style="1" customWidth="1"/>
    <col min="3846" max="3847" width="8" style="1" customWidth="1"/>
    <col min="3848" max="3848" width="8.625" style="1" customWidth="1"/>
    <col min="3849" max="3849" width="10.25" style="1" customWidth="1"/>
    <col min="3850" max="3850" width="7.625" style="1" customWidth="1"/>
    <col min="3851" max="3851" width="9" style="1"/>
    <col min="3852" max="3852" width="9.75" style="1" customWidth="1"/>
    <col min="3853" max="3857" width="0" style="1" hidden="1" customWidth="1"/>
    <col min="3858" max="4094" width="9" style="1"/>
    <col min="4095" max="4095" width="6.25" style="1" customWidth="1"/>
    <col min="4096" max="4096" width="42.5" style="1" customWidth="1"/>
    <col min="4097" max="4100" width="0" style="1" hidden="1" customWidth="1"/>
    <col min="4101" max="4101" width="7.375" style="1" customWidth="1"/>
    <col min="4102" max="4103" width="8" style="1" customWidth="1"/>
    <col min="4104" max="4104" width="8.625" style="1" customWidth="1"/>
    <col min="4105" max="4105" width="10.25" style="1" customWidth="1"/>
    <col min="4106" max="4106" width="7.625" style="1" customWidth="1"/>
    <col min="4107" max="4107" width="9" style="1"/>
    <col min="4108" max="4108" width="9.75" style="1" customWidth="1"/>
    <col min="4109" max="4113" width="0" style="1" hidden="1" customWidth="1"/>
    <col min="4114" max="4350" width="9" style="1"/>
    <col min="4351" max="4351" width="6.25" style="1" customWidth="1"/>
    <col min="4352" max="4352" width="42.5" style="1" customWidth="1"/>
    <col min="4353" max="4356" width="0" style="1" hidden="1" customWidth="1"/>
    <col min="4357" max="4357" width="7.375" style="1" customWidth="1"/>
    <col min="4358" max="4359" width="8" style="1" customWidth="1"/>
    <col min="4360" max="4360" width="8.625" style="1" customWidth="1"/>
    <col min="4361" max="4361" width="10.25" style="1" customWidth="1"/>
    <col min="4362" max="4362" width="7.625" style="1" customWidth="1"/>
    <col min="4363" max="4363" width="9" style="1"/>
    <col min="4364" max="4364" width="9.75" style="1" customWidth="1"/>
    <col min="4365" max="4369" width="0" style="1" hidden="1" customWidth="1"/>
    <col min="4370" max="4606" width="9" style="1"/>
    <col min="4607" max="4607" width="6.25" style="1" customWidth="1"/>
    <col min="4608" max="4608" width="42.5" style="1" customWidth="1"/>
    <col min="4609" max="4612" width="0" style="1" hidden="1" customWidth="1"/>
    <col min="4613" max="4613" width="7.375" style="1" customWidth="1"/>
    <col min="4614" max="4615" width="8" style="1" customWidth="1"/>
    <col min="4616" max="4616" width="8.625" style="1" customWidth="1"/>
    <col min="4617" max="4617" width="10.25" style="1" customWidth="1"/>
    <col min="4618" max="4618" width="7.625" style="1" customWidth="1"/>
    <col min="4619" max="4619" width="9" style="1"/>
    <col min="4620" max="4620" width="9.75" style="1" customWidth="1"/>
    <col min="4621" max="4625" width="0" style="1" hidden="1" customWidth="1"/>
    <col min="4626" max="4862" width="9" style="1"/>
    <col min="4863" max="4863" width="6.25" style="1" customWidth="1"/>
    <col min="4864" max="4864" width="42.5" style="1" customWidth="1"/>
    <col min="4865" max="4868" width="0" style="1" hidden="1" customWidth="1"/>
    <col min="4869" max="4869" width="7.375" style="1" customWidth="1"/>
    <col min="4870" max="4871" width="8" style="1" customWidth="1"/>
    <col min="4872" max="4872" width="8.625" style="1" customWidth="1"/>
    <col min="4873" max="4873" width="10.25" style="1" customWidth="1"/>
    <col min="4874" max="4874" width="7.625" style="1" customWidth="1"/>
    <col min="4875" max="4875" width="9" style="1"/>
    <col min="4876" max="4876" width="9.75" style="1" customWidth="1"/>
    <col min="4877" max="4881" width="0" style="1" hidden="1" customWidth="1"/>
    <col min="4882" max="5118" width="9" style="1"/>
    <col min="5119" max="5119" width="6.25" style="1" customWidth="1"/>
    <col min="5120" max="5120" width="42.5" style="1" customWidth="1"/>
    <col min="5121" max="5124" width="0" style="1" hidden="1" customWidth="1"/>
    <col min="5125" max="5125" width="7.375" style="1" customWidth="1"/>
    <col min="5126" max="5127" width="8" style="1" customWidth="1"/>
    <col min="5128" max="5128" width="8.625" style="1" customWidth="1"/>
    <col min="5129" max="5129" width="10.25" style="1" customWidth="1"/>
    <col min="5130" max="5130" width="7.625" style="1" customWidth="1"/>
    <col min="5131" max="5131" width="9" style="1"/>
    <col min="5132" max="5132" width="9.75" style="1" customWidth="1"/>
    <col min="5133" max="5137" width="0" style="1" hidden="1" customWidth="1"/>
    <col min="5138" max="5374" width="9" style="1"/>
    <col min="5375" max="5375" width="6.25" style="1" customWidth="1"/>
    <col min="5376" max="5376" width="42.5" style="1" customWidth="1"/>
    <col min="5377" max="5380" width="0" style="1" hidden="1" customWidth="1"/>
    <col min="5381" max="5381" width="7.375" style="1" customWidth="1"/>
    <col min="5382" max="5383" width="8" style="1" customWidth="1"/>
    <col min="5384" max="5384" width="8.625" style="1" customWidth="1"/>
    <col min="5385" max="5385" width="10.25" style="1" customWidth="1"/>
    <col min="5386" max="5386" width="7.625" style="1" customWidth="1"/>
    <col min="5387" max="5387" width="9" style="1"/>
    <col min="5388" max="5388" width="9.75" style="1" customWidth="1"/>
    <col min="5389" max="5393" width="0" style="1" hidden="1" customWidth="1"/>
    <col min="5394" max="5630" width="9" style="1"/>
    <col min="5631" max="5631" width="6.25" style="1" customWidth="1"/>
    <col min="5632" max="5632" width="42.5" style="1" customWidth="1"/>
    <col min="5633" max="5636" width="0" style="1" hidden="1" customWidth="1"/>
    <col min="5637" max="5637" width="7.375" style="1" customWidth="1"/>
    <col min="5638" max="5639" width="8" style="1" customWidth="1"/>
    <col min="5640" max="5640" width="8.625" style="1" customWidth="1"/>
    <col min="5641" max="5641" width="10.25" style="1" customWidth="1"/>
    <col min="5642" max="5642" width="7.625" style="1" customWidth="1"/>
    <col min="5643" max="5643" width="9" style="1"/>
    <col min="5644" max="5644" width="9.75" style="1" customWidth="1"/>
    <col min="5645" max="5649" width="0" style="1" hidden="1" customWidth="1"/>
    <col min="5650" max="5886" width="9" style="1"/>
    <col min="5887" max="5887" width="6.25" style="1" customWidth="1"/>
    <col min="5888" max="5888" width="42.5" style="1" customWidth="1"/>
    <col min="5889" max="5892" width="0" style="1" hidden="1" customWidth="1"/>
    <col min="5893" max="5893" width="7.375" style="1" customWidth="1"/>
    <col min="5894" max="5895" width="8" style="1" customWidth="1"/>
    <col min="5896" max="5896" width="8.625" style="1" customWidth="1"/>
    <col min="5897" max="5897" width="10.25" style="1" customWidth="1"/>
    <col min="5898" max="5898" width="7.625" style="1" customWidth="1"/>
    <col min="5899" max="5899" width="9" style="1"/>
    <col min="5900" max="5900" width="9.75" style="1" customWidth="1"/>
    <col min="5901" max="5905" width="0" style="1" hidden="1" customWidth="1"/>
    <col min="5906" max="6142" width="9" style="1"/>
    <col min="6143" max="6143" width="6.25" style="1" customWidth="1"/>
    <col min="6144" max="6144" width="42.5" style="1" customWidth="1"/>
    <col min="6145" max="6148" width="0" style="1" hidden="1" customWidth="1"/>
    <col min="6149" max="6149" width="7.375" style="1" customWidth="1"/>
    <col min="6150" max="6151" width="8" style="1" customWidth="1"/>
    <col min="6152" max="6152" width="8.625" style="1" customWidth="1"/>
    <col min="6153" max="6153" width="10.25" style="1" customWidth="1"/>
    <col min="6154" max="6154" width="7.625" style="1" customWidth="1"/>
    <col min="6155" max="6155" width="9" style="1"/>
    <col min="6156" max="6156" width="9.75" style="1" customWidth="1"/>
    <col min="6157" max="6161" width="0" style="1" hidden="1" customWidth="1"/>
    <col min="6162" max="6398" width="9" style="1"/>
    <col min="6399" max="6399" width="6.25" style="1" customWidth="1"/>
    <col min="6400" max="6400" width="42.5" style="1" customWidth="1"/>
    <col min="6401" max="6404" width="0" style="1" hidden="1" customWidth="1"/>
    <col min="6405" max="6405" width="7.375" style="1" customWidth="1"/>
    <col min="6406" max="6407" width="8" style="1" customWidth="1"/>
    <col min="6408" max="6408" width="8.625" style="1" customWidth="1"/>
    <col min="6409" max="6409" width="10.25" style="1" customWidth="1"/>
    <col min="6410" max="6410" width="7.625" style="1" customWidth="1"/>
    <col min="6411" max="6411" width="9" style="1"/>
    <col min="6412" max="6412" width="9.75" style="1" customWidth="1"/>
    <col min="6413" max="6417" width="0" style="1" hidden="1" customWidth="1"/>
    <col min="6418" max="6654" width="9" style="1"/>
    <col min="6655" max="6655" width="6.25" style="1" customWidth="1"/>
    <col min="6656" max="6656" width="42.5" style="1" customWidth="1"/>
    <col min="6657" max="6660" width="0" style="1" hidden="1" customWidth="1"/>
    <col min="6661" max="6661" width="7.375" style="1" customWidth="1"/>
    <col min="6662" max="6663" width="8" style="1" customWidth="1"/>
    <col min="6664" max="6664" width="8.625" style="1" customWidth="1"/>
    <col min="6665" max="6665" width="10.25" style="1" customWidth="1"/>
    <col min="6666" max="6666" width="7.625" style="1" customWidth="1"/>
    <col min="6667" max="6667" width="9" style="1"/>
    <col min="6668" max="6668" width="9.75" style="1" customWidth="1"/>
    <col min="6669" max="6673" width="0" style="1" hidden="1" customWidth="1"/>
    <col min="6674" max="6910" width="9" style="1"/>
    <col min="6911" max="6911" width="6.25" style="1" customWidth="1"/>
    <col min="6912" max="6912" width="42.5" style="1" customWidth="1"/>
    <col min="6913" max="6916" width="0" style="1" hidden="1" customWidth="1"/>
    <col min="6917" max="6917" width="7.375" style="1" customWidth="1"/>
    <col min="6918" max="6919" width="8" style="1" customWidth="1"/>
    <col min="6920" max="6920" width="8.625" style="1" customWidth="1"/>
    <col min="6921" max="6921" width="10.25" style="1" customWidth="1"/>
    <col min="6922" max="6922" width="7.625" style="1" customWidth="1"/>
    <col min="6923" max="6923" width="9" style="1"/>
    <col min="6924" max="6924" width="9.75" style="1" customWidth="1"/>
    <col min="6925" max="6929" width="0" style="1" hidden="1" customWidth="1"/>
    <col min="6930" max="7166" width="9" style="1"/>
    <col min="7167" max="7167" width="6.25" style="1" customWidth="1"/>
    <col min="7168" max="7168" width="42.5" style="1" customWidth="1"/>
    <col min="7169" max="7172" width="0" style="1" hidden="1" customWidth="1"/>
    <col min="7173" max="7173" width="7.375" style="1" customWidth="1"/>
    <col min="7174" max="7175" width="8" style="1" customWidth="1"/>
    <col min="7176" max="7176" width="8.625" style="1" customWidth="1"/>
    <col min="7177" max="7177" width="10.25" style="1" customWidth="1"/>
    <col min="7178" max="7178" width="7.625" style="1" customWidth="1"/>
    <col min="7179" max="7179" width="9" style="1"/>
    <col min="7180" max="7180" width="9.75" style="1" customWidth="1"/>
    <col min="7181" max="7185" width="0" style="1" hidden="1" customWidth="1"/>
    <col min="7186" max="7422" width="9" style="1"/>
    <col min="7423" max="7423" width="6.25" style="1" customWidth="1"/>
    <col min="7424" max="7424" width="42.5" style="1" customWidth="1"/>
    <col min="7425" max="7428" width="0" style="1" hidden="1" customWidth="1"/>
    <col min="7429" max="7429" width="7.375" style="1" customWidth="1"/>
    <col min="7430" max="7431" width="8" style="1" customWidth="1"/>
    <col min="7432" max="7432" width="8.625" style="1" customWidth="1"/>
    <col min="7433" max="7433" width="10.25" style="1" customWidth="1"/>
    <col min="7434" max="7434" width="7.625" style="1" customWidth="1"/>
    <col min="7435" max="7435" width="9" style="1"/>
    <col min="7436" max="7436" width="9.75" style="1" customWidth="1"/>
    <col min="7437" max="7441" width="0" style="1" hidden="1" customWidth="1"/>
    <col min="7442" max="7678" width="9" style="1"/>
    <col min="7679" max="7679" width="6.25" style="1" customWidth="1"/>
    <col min="7680" max="7680" width="42.5" style="1" customWidth="1"/>
    <col min="7681" max="7684" width="0" style="1" hidden="1" customWidth="1"/>
    <col min="7685" max="7685" width="7.375" style="1" customWidth="1"/>
    <col min="7686" max="7687" width="8" style="1" customWidth="1"/>
    <col min="7688" max="7688" width="8.625" style="1" customWidth="1"/>
    <col min="7689" max="7689" width="10.25" style="1" customWidth="1"/>
    <col min="7690" max="7690" width="7.625" style="1" customWidth="1"/>
    <col min="7691" max="7691" width="9" style="1"/>
    <col min="7692" max="7692" width="9.75" style="1" customWidth="1"/>
    <col min="7693" max="7697" width="0" style="1" hidden="1" customWidth="1"/>
    <col min="7698" max="7934" width="9" style="1"/>
    <col min="7935" max="7935" width="6.25" style="1" customWidth="1"/>
    <col min="7936" max="7936" width="42.5" style="1" customWidth="1"/>
    <col min="7937" max="7940" width="0" style="1" hidden="1" customWidth="1"/>
    <col min="7941" max="7941" width="7.375" style="1" customWidth="1"/>
    <col min="7942" max="7943" width="8" style="1" customWidth="1"/>
    <col min="7944" max="7944" width="8.625" style="1" customWidth="1"/>
    <col min="7945" max="7945" width="10.25" style="1" customWidth="1"/>
    <col min="7946" max="7946" width="7.625" style="1" customWidth="1"/>
    <col min="7947" max="7947" width="9" style="1"/>
    <col min="7948" max="7948" width="9.75" style="1" customWidth="1"/>
    <col min="7949" max="7953" width="0" style="1" hidden="1" customWidth="1"/>
    <col min="7954" max="8190" width="9" style="1"/>
    <col min="8191" max="8191" width="6.25" style="1" customWidth="1"/>
    <col min="8192" max="8192" width="42.5" style="1" customWidth="1"/>
    <col min="8193" max="8196" width="0" style="1" hidden="1" customWidth="1"/>
    <col min="8197" max="8197" width="7.375" style="1" customWidth="1"/>
    <col min="8198" max="8199" width="8" style="1" customWidth="1"/>
    <col min="8200" max="8200" width="8.625" style="1" customWidth="1"/>
    <col min="8201" max="8201" width="10.25" style="1" customWidth="1"/>
    <col min="8202" max="8202" width="7.625" style="1" customWidth="1"/>
    <col min="8203" max="8203" width="9" style="1"/>
    <col min="8204" max="8204" width="9.75" style="1" customWidth="1"/>
    <col min="8205" max="8209" width="0" style="1" hidden="1" customWidth="1"/>
    <col min="8210" max="8446" width="9" style="1"/>
    <col min="8447" max="8447" width="6.25" style="1" customWidth="1"/>
    <col min="8448" max="8448" width="42.5" style="1" customWidth="1"/>
    <col min="8449" max="8452" width="0" style="1" hidden="1" customWidth="1"/>
    <col min="8453" max="8453" width="7.375" style="1" customWidth="1"/>
    <col min="8454" max="8455" width="8" style="1" customWidth="1"/>
    <col min="8456" max="8456" width="8.625" style="1" customWidth="1"/>
    <col min="8457" max="8457" width="10.25" style="1" customWidth="1"/>
    <col min="8458" max="8458" width="7.625" style="1" customWidth="1"/>
    <col min="8459" max="8459" width="9" style="1"/>
    <col min="8460" max="8460" width="9.75" style="1" customWidth="1"/>
    <col min="8461" max="8465" width="0" style="1" hidden="1" customWidth="1"/>
    <col min="8466" max="8702" width="9" style="1"/>
    <col min="8703" max="8703" width="6.25" style="1" customWidth="1"/>
    <col min="8704" max="8704" width="42.5" style="1" customWidth="1"/>
    <col min="8705" max="8708" width="0" style="1" hidden="1" customWidth="1"/>
    <col min="8709" max="8709" width="7.375" style="1" customWidth="1"/>
    <col min="8710" max="8711" width="8" style="1" customWidth="1"/>
    <col min="8712" max="8712" width="8.625" style="1" customWidth="1"/>
    <col min="8713" max="8713" width="10.25" style="1" customWidth="1"/>
    <col min="8714" max="8714" width="7.625" style="1" customWidth="1"/>
    <col min="8715" max="8715" width="9" style="1"/>
    <col min="8716" max="8716" width="9.75" style="1" customWidth="1"/>
    <col min="8717" max="8721" width="0" style="1" hidden="1" customWidth="1"/>
    <col min="8722" max="8958" width="9" style="1"/>
    <col min="8959" max="8959" width="6.25" style="1" customWidth="1"/>
    <col min="8960" max="8960" width="42.5" style="1" customWidth="1"/>
    <col min="8961" max="8964" width="0" style="1" hidden="1" customWidth="1"/>
    <col min="8965" max="8965" width="7.375" style="1" customWidth="1"/>
    <col min="8966" max="8967" width="8" style="1" customWidth="1"/>
    <col min="8968" max="8968" width="8.625" style="1" customWidth="1"/>
    <col min="8969" max="8969" width="10.25" style="1" customWidth="1"/>
    <col min="8970" max="8970" width="7.625" style="1" customWidth="1"/>
    <col min="8971" max="8971" width="9" style="1"/>
    <col min="8972" max="8972" width="9.75" style="1" customWidth="1"/>
    <col min="8973" max="8977" width="0" style="1" hidden="1" customWidth="1"/>
    <col min="8978" max="9214" width="9" style="1"/>
    <col min="9215" max="9215" width="6.25" style="1" customWidth="1"/>
    <col min="9216" max="9216" width="42.5" style="1" customWidth="1"/>
    <col min="9217" max="9220" width="0" style="1" hidden="1" customWidth="1"/>
    <col min="9221" max="9221" width="7.375" style="1" customWidth="1"/>
    <col min="9222" max="9223" width="8" style="1" customWidth="1"/>
    <col min="9224" max="9224" width="8.625" style="1" customWidth="1"/>
    <col min="9225" max="9225" width="10.25" style="1" customWidth="1"/>
    <col min="9226" max="9226" width="7.625" style="1" customWidth="1"/>
    <col min="9227" max="9227" width="9" style="1"/>
    <col min="9228" max="9228" width="9.75" style="1" customWidth="1"/>
    <col min="9229" max="9233" width="0" style="1" hidden="1" customWidth="1"/>
    <col min="9234" max="9470" width="9" style="1"/>
    <col min="9471" max="9471" width="6.25" style="1" customWidth="1"/>
    <col min="9472" max="9472" width="42.5" style="1" customWidth="1"/>
    <col min="9473" max="9476" width="0" style="1" hidden="1" customWidth="1"/>
    <col min="9477" max="9477" width="7.375" style="1" customWidth="1"/>
    <col min="9478" max="9479" width="8" style="1" customWidth="1"/>
    <col min="9480" max="9480" width="8.625" style="1" customWidth="1"/>
    <col min="9481" max="9481" width="10.25" style="1" customWidth="1"/>
    <col min="9482" max="9482" width="7.625" style="1" customWidth="1"/>
    <col min="9483" max="9483" width="9" style="1"/>
    <col min="9484" max="9484" width="9.75" style="1" customWidth="1"/>
    <col min="9485" max="9489" width="0" style="1" hidden="1" customWidth="1"/>
    <col min="9490" max="9726" width="9" style="1"/>
    <col min="9727" max="9727" width="6.25" style="1" customWidth="1"/>
    <col min="9728" max="9728" width="42.5" style="1" customWidth="1"/>
    <col min="9729" max="9732" width="0" style="1" hidden="1" customWidth="1"/>
    <col min="9733" max="9733" width="7.375" style="1" customWidth="1"/>
    <col min="9734" max="9735" width="8" style="1" customWidth="1"/>
    <col min="9736" max="9736" width="8.625" style="1" customWidth="1"/>
    <col min="9737" max="9737" width="10.25" style="1" customWidth="1"/>
    <col min="9738" max="9738" width="7.625" style="1" customWidth="1"/>
    <col min="9739" max="9739" width="9" style="1"/>
    <col min="9740" max="9740" width="9.75" style="1" customWidth="1"/>
    <col min="9741" max="9745" width="0" style="1" hidden="1" customWidth="1"/>
    <col min="9746" max="9982" width="9" style="1"/>
    <col min="9983" max="9983" width="6.25" style="1" customWidth="1"/>
    <col min="9984" max="9984" width="42.5" style="1" customWidth="1"/>
    <col min="9985" max="9988" width="0" style="1" hidden="1" customWidth="1"/>
    <col min="9989" max="9989" width="7.375" style="1" customWidth="1"/>
    <col min="9990" max="9991" width="8" style="1" customWidth="1"/>
    <col min="9992" max="9992" width="8.625" style="1" customWidth="1"/>
    <col min="9993" max="9993" width="10.25" style="1" customWidth="1"/>
    <col min="9994" max="9994" width="7.625" style="1" customWidth="1"/>
    <col min="9995" max="9995" width="9" style="1"/>
    <col min="9996" max="9996" width="9.75" style="1" customWidth="1"/>
    <col min="9997" max="10001" width="0" style="1" hidden="1" customWidth="1"/>
    <col min="10002" max="10238" width="9" style="1"/>
    <col min="10239" max="10239" width="6.25" style="1" customWidth="1"/>
    <col min="10240" max="10240" width="42.5" style="1" customWidth="1"/>
    <col min="10241" max="10244" width="0" style="1" hidden="1" customWidth="1"/>
    <col min="10245" max="10245" width="7.375" style="1" customWidth="1"/>
    <col min="10246" max="10247" width="8" style="1" customWidth="1"/>
    <col min="10248" max="10248" width="8.625" style="1" customWidth="1"/>
    <col min="10249" max="10249" width="10.25" style="1" customWidth="1"/>
    <col min="10250" max="10250" width="7.625" style="1" customWidth="1"/>
    <col min="10251" max="10251" width="9" style="1"/>
    <col min="10252" max="10252" width="9.75" style="1" customWidth="1"/>
    <col min="10253" max="10257" width="0" style="1" hidden="1" customWidth="1"/>
    <col min="10258" max="10494" width="9" style="1"/>
    <col min="10495" max="10495" width="6.25" style="1" customWidth="1"/>
    <col min="10496" max="10496" width="42.5" style="1" customWidth="1"/>
    <col min="10497" max="10500" width="0" style="1" hidden="1" customWidth="1"/>
    <col min="10501" max="10501" width="7.375" style="1" customWidth="1"/>
    <col min="10502" max="10503" width="8" style="1" customWidth="1"/>
    <col min="10504" max="10504" width="8.625" style="1" customWidth="1"/>
    <col min="10505" max="10505" width="10.25" style="1" customWidth="1"/>
    <col min="10506" max="10506" width="7.625" style="1" customWidth="1"/>
    <col min="10507" max="10507" width="9" style="1"/>
    <col min="10508" max="10508" width="9.75" style="1" customWidth="1"/>
    <col min="10509" max="10513" width="0" style="1" hidden="1" customWidth="1"/>
    <col min="10514" max="10750" width="9" style="1"/>
    <col min="10751" max="10751" width="6.25" style="1" customWidth="1"/>
    <col min="10752" max="10752" width="42.5" style="1" customWidth="1"/>
    <col min="10753" max="10756" width="0" style="1" hidden="1" customWidth="1"/>
    <col min="10757" max="10757" width="7.375" style="1" customWidth="1"/>
    <col min="10758" max="10759" width="8" style="1" customWidth="1"/>
    <col min="10760" max="10760" width="8.625" style="1" customWidth="1"/>
    <col min="10761" max="10761" width="10.25" style="1" customWidth="1"/>
    <col min="10762" max="10762" width="7.625" style="1" customWidth="1"/>
    <col min="10763" max="10763" width="9" style="1"/>
    <col min="10764" max="10764" width="9.75" style="1" customWidth="1"/>
    <col min="10765" max="10769" width="0" style="1" hidden="1" customWidth="1"/>
    <col min="10770" max="11006" width="9" style="1"/>
    <col min="11007" max="11007" width="6.25" style="1" customWidth="1"/>
    <col min="11008" max="11008" width="42.5" style="1" customWidth="1"/>
    <col min="11009" max="11012" width="0" style="1" hidden="1" customWidth="1"/>
    <col min="11013" max="11013" width="7.375" style="1" customWidth="1"/>
    <col min="11014" max="11015" width="8" style="1" customWidth="1"/>
    <col min="11016" max="11016" width="8.625" style="1" customWidth="1"/>
    <col min="11017" max="11017" width="10.25" style="1" customWidth="1"/>
    <col min="11018" max="11018" width="7.625" style="1" customWidth="1"/>
    <col min="11019" max="11019" width="9" style="1"/>
    <col min="11020" max="11020" width="9.75" style="1" customWidth="1"/>
    <col min="11021" max="11025" width="0" style="1" hidden="1" customWidth="1"/>
    <col min="11026" max="11262" width="9" style="1"/>
    <col min="11263" max="11263" width="6.25" style="1" customWidth="1"/>
    <col min="11264" max="11264" width="42.5" style="1" customWidth="1"/>
    <col min="11265" max="11268" width="0" style="1" hidden="1" customWidth="1"/>
    <col min="11269" max="11269" width="7.375" style="1" customWidth="1"/>
    <col min="11270" max="11271" width="8" style="1" customWidth="1"/>
    <col min="11272" max="11272" width="8.625" style="1" customWidth="1"/>
    <col min="11273" max="11273" width="10.25" style="1" customWidth="1"/>
    <col min="11274" max="11274" width="7.625" style="1" customWidth="1"/>
    <col min="11275" max="11275" width="9" style="1"/>
    <col min="11276" max="11276" width="9.75" style="1" customWidth="1"/>
    <col min="11277" max="11281" width="0" style="1" hidden="1" customWidth="1"/>
    <col min="11282" max="11518" width="9" style="1"/>
    <col min="11519" max="11519" width="6.25" style="1" customWidth="1"/>
    <col min="11520" max="11520" width="42.5" style="1" customWidth="1"/>
    <col min="11521" max="11524" width="0" style="1" hidden="1" customWidth="1"/>
    <col min="11525" max="11525" width="7.375" style="1" customWidth="1"/>
    <col min="11526" max="11527" width="8" style="1" customWidth="1"/>
    <col min="11528" max="11528" width="8.625" style="1" customWidth="1"/>
    <col min="11529" max="11529" width="10.25" style="1" customWidth="1"/>
    <col min="11530" max="11530" width="7.625" style="1" customWidth="1"/>
    <col min="11531" max="11531" width="9" style="1"/>
    <col min="11532" max="11532" width="9.75" style="1" customWidth="1"/>
    <col min="11533" max="11537" width="0" style="1" hidden="1" customWidth="1"/>
    <col min="11538" max="11774" width="9" style="1"/>
    <col min="11775" max="11775" width="6.25" style="1" customWidth="1"/>
    <col min="11776" max="11776" width="42.5" style="1" customWidth="1"/>
    <col min="11777" max="11780" width="0" style="1" hidden="1" customWidth="1"/>
    <col min="11781" max="11781" width="7.375" style="1" customWidth="1"/>
    <col min="11782" max="11783" width="8" style="1" customWidth="1"/>
    <col min="11784" max="11784" width="8.625" style="1" customWidth="1"/>
    <col min="11785" max="11785" width="10.25" style="1" customWidth="1"/>
    <col min="11786" max="11786" width="7.625" style="1" customWidth="1"/>
    <col min="11787" max="11787" width="9" style="1"/>
    <col min="11788" max="11788" width="9.75" style="1" customWidth="1"/>
    <col min="11789" max="11793" width="0" style="1" hidden="1" customWidth="1"/>
    <col min="11794" max="12030" width="9" style="1"/>
    <col min="12031" max="12031" width="6.25" style="1" customWidth="1"/>
    <col min="12032" max="12032" width="42.5" style="1" customWidth="1"/>
    <col min="12033" max="12036" width="0" style="1" hidden="1" customWidth="1"/>
    <col min="12037" max="12037" width="7.375" style="1" customWidth="1"/>
    <col min="12038" max="12039" width="8" style="1" customWidth="1"/>
    <col min="12040" max="12040" width="8.625" style="1" customWidth="1"/>
    <col min="12041" max="12041" width="10.25" style="1" customWidth="1"/>
    <col min="12042" max="12042" width="7.625" style="1" customWidth="1"/>
    <col min="12043" max="12043" width="9" style="1"/>
    <col min="12044" max="12044" width="9.75" style="1" customWidth="1"/>
    <col min="12045" max="12049" width="0" style="1" hidden="1" customWidth="1"/>
    <col min="12050" max="12286" width="9" style="1"/>
    <col min="12287" max="12287" width="6.25" style="1" customWidth="1"/>
    <col min="12288" max="12288" width="42.5" style="1" customWidth="1"/>
    <col min="12289" max="12292" width="0" style="1" hidden="1" customWidth="1"/>
    <col min="12293" max="12293" width="7.375" style="1" customWidth="1"/>
    <col min="12294" max="12295" width="8" style="1" customWidth="1"/>
    <col min="12296" max="12296" width="8.625" style="1" customWidth="1"/>
    <col min="12297" max="12297" width="10.25" style="1" customWidth="1"/>
    <col min="12298" max="12298" width="7.625" style="1" customWidth="1"/>
    <col min="12299" max="12299" width="9" style="1"/>
    <col min="12300" max="12300" width="9.75" style="1" customWidth="1"/>
    <col min="12301" max="12305" width="0" style="1" hidden="1" customWidth="1"/>
    <col min="12306" max="12542" width="9" style="1"/>
    <col min="12543" max="12543" width="6.25" style="1" customWidth="1"/>
    <col min="12544" max="12544" width="42.5" style="1" customWidth="1"/>
    <col min="12545" max="12548" width="0" style="1" hidden="1" customWidth="1"/>
    <col min="12549" max="12549" width="7.375" style="1" customWidth="1"/>
    <col min="12550" max="12551" width="8" style="1" customWidth="1"/>
    <col min="12552" max="12552" width="8.625" style="1" customWidth="1"/>
    <col min="12553" max="12553" width="10.25" style="1" customWidth="1"/>
    <col min="12554" max="12554" width="7.625" style="1" customWidth="1"/>
    <col min="12555" max="12555" width="9" style="1"/>
    <col min="12556" max="12556" width="9.75" style="1" customWidth="1"/>
    <col min="12557" max="12561" width="0" style="1" hidden="1" customWidth="1"/>
    <col min="12562" max="12798" width="9" style="1"/>
    <col min="12799" max="12799" width="6.25" style="1" customWidth="1"/>
    <col min="12800" max="12800" width="42.5" style="1" customWidth="1"/>
    <col min="12801" max="12804" width="0" style="1" hidden="1" customWidth="1"/>
    <col min="12805" max="12805" width="7.375" style="1" customWidth="1"/>
    <col min="12806" max="12807" width="8" style="1" customWidth="1"/>
    <col min="12808" max="12808" width="8.625" style="1" customWidth="1"/>
    <col min="12809" max="12809" width="10.25" style="1" customWidth="1"/>
    <col min="12810" max="12810" width="7.625" style="1" customWidth="1"/>
    <col min="12811" max="12811" width="9" style="1"/>
    <col min="12812" max="12812" width="9.75" style="1" customWidth="1"/>
    <col min="12813" max="12817" width="0" style="1" hidden="1" customWidth="1"/>
    <col min="12818" max="13054" width="9" style="1"/>
    <col min="13055" max="13055" width="6.25" style="1" customWidth="1"/>
    <col min="13056" max="13056" width="42.5" style="1" customWidth="1"/>
    <col min="13057" max="13060" width="0" style="1" hidden="1" customWidth="1"/>
    <col min="13061" max="13061" width="7.375" style="1" customWidth="1"/>
    <col min="13062" max="13063" width="8" style="1" customWidth="1"/>
    <col min="13064" max="13064" width="8.625" style="1" customWidth="1"/>
    <col min="13065" max="13065" width="10.25" style="1" customWidth="1"/>
    <col min="13066" max="13066" width="7.625" style="1" customWidth="1"/>
    <col min="13067" max="13067" width="9" style="1"/>
    <col min="13068" max="13068" width="9.75" style="1" customWidth="1"/>
    <col min="13069" max="13073" width="0" style="1" hidden="1" customWidth="1"/>
    <col min="13074" max="13310" width="9" style="1"/>
    <col min="13311" max="13311" width="6.25" style="1" customWidth="1"/>
    <col min="13312" max="13312" width="42.5" style="1" customWidth="1"/>
    <col min="13313" max="13316" width="0" style="1" hidden="1" customWidth="1"/>
    <col min="13317" max="13317" width="7.375" style="1" customWidth="1"/>
    <col min="13318" max="13319" width="8" style="1" customWidth="1"/>
    <col min="13320" max="13320" width="8.625" style="1" customWidth="1"/>
    <col min="13321" max="13321" width="10.25" style="1" customWidth="1"/>
    <col min="13322" max="13322" width="7.625" style="1" customWidth="1"/>
    <col min="13323" max="13323" width="9" style="1"/>
    <col min="13324" max="13324" width="9.75" style="1" customWidth="1"/>
    <col min="13325" max="13329" width="0" style="1" hidden="1" customWidth="1"/>
    <col min="13330" max="13566" width="9" style="1"/>
    <col min="13567" max="13567" width="6.25" style="1" customWidth="1"/>
    <col min="13568" max="13568" width="42.5" style="1" customWidth="1"/>
    <col min="13569" max="13572" width="0" style="1" hidden="1" customWidth="1"/>
    <col min="13573" max="13573" width="7.375" style="1" customWidth="1"/>
    <col min="13574" max="13575" width="8" style="1" customWidth="1"/>
    <col min="13576" max="13576" width="8.625" style="1" customWidth="1"/>
    <col min="13577" max="13577" width="10.25" style="1" customWidth="1"/>
    <col min="13578" max="13578" width="7.625" style="1" customWidth="1"/>
    <col min="13579" max="13579" width="9" style="1"/>
    <col min="13580" max="13580" width="9.75" style="1" customWidth="1"/>
    <col min="13581" max="13585" width="0" style="1" hidden="1" customWidth="1"/>
    <col min="13586" max="13822" width="9" style="1"/>
    <col min="13823" max="13823" width="6.25" style="1" customWidth="1"/>
    <col min="13824" max="13824" width="42.5" style="1" customWidth="1"/>
    <col min="13825" max="13828" width="0" style="1" hidden="1" customWidth="1"/>
    <col min="13829" max="13829" width="7.375" style="1" customWidth="1"/>
    <col min="13830" max="13831" width="8" style="1" customWidth="1"/>
    <col min="13832" max="13832" width="8.625" style="1" customWidth="1"/>
    <col min="13833" max="13833" width="10.25" style="1" customWidth="1"/>
    <col min="13834" max="13834" width="7.625" style="1" customWidth="1"/>
    <col min="13835" max="13835" width="9" style="1"/>
    <col min="13836" max="13836" width="9.75" style="1" customWidth="1"/>
    <col min="13837" max="13841" width="0" style="1" hidden="1" customWidth="1"/>
    <col min="13842" max="14078" width="9" style="1"/>
    <col min="14079" max="14079" width="6.25" style="1" customWidth="1"/>
    <col min="14080" max="14080" width="42.5" style="1" customWidth="1"/>
    <col min="14081" max="14084" width="0" style="1" hidden="1" customWidth="1"/>
    <col min="14085" max="14085" width="7.375" style="1" customWidth="1"/>
    <col min="14086" max="14087" width="8" style="1" customWidth="1"/>
    <col min="14088" max="14088" width="8.625" style="1" customWidth="1"/>
    <col min="14089" max="14089" width="10.25" style="1" customWidth="1"/>
    <col min="14090" max="14090" width="7.625" style="1" customWidth="1"/>
    <col min="14091" max="14091" width="9" style="1"/>
    <col min="14092" max="14092" width="9.75" style="1" customWidth="1"/>
    <col min="14093" max="14097" width="0" style="1" hidden="1" customWidth="1"/>
    <col min="14098" max="14334" width="9" style="1"/>
    <col min="14335" max="14335" width="6.25" style="1" customWidth="1"/>
    <col min="14336" max="14336" width="42.5" style="1" customWidth="1"/>
    <col min="14337" max="14340" width="0" style="1" hidden="1" customWidth="1"/>
    <col min="14341" max="14341" width="7.375" style="1" customWidth="1"/>
    <col min="14342" max="14343" width="8" style="1" customWidth="1"/>
    <col min="14344" max="14344" width="8.625" style="1" customWidth="1"/>
    <col min="14345" max="14345" width="10.25" style="1" customWidth="1"/>
    <col min="14346" max="14346" width="7.625" style="1" customWidth="1"/>
    <col min="14347" max="14347" width="9" style="1"/>
    <col min="14348" max="14348" width="9.75" style="1" customWidth="1"/>
    <col min="14349" max="14353" width="0" style="1" hidden="1" customWidth="1"/>
    <col min="14354" max="14590" width="9" style="1"/>
    <col min="14591" max="14591" width="6.25" style="1" customWidth="1"/>
    <col min="14592" max="14592" width="42.5" style="1" customWidth="1"/>
    <col min="14593" max="14596" width="0" style="1" hidden="1" customWidth="1"/>
    <col min="14597" max="14597" width="7.375" style="1" customWidth="1"/>
    <col min="14598" max="14599" width="8" style="1" customWidth="1"/>
    <col min="14600" max="14600" width="8.625" style="1" customWidth="1"/>
    <col min="14601" max="14601" width="10.25" style="1" customWidth="1"/>
    <col min="14602" max="14602" width="7.625" style="1" customWidth="1"/>
    <col min="14603" max="14603" width="9" style="1"/>
    <col min="14604" max="14604" width="9.75" style="1" customWidth="1"/>
    <col min="14605" max="14609" width="0" style="1" hidden="1" customWidth="1"/>
    <col min="14610" max="14846" width="9" style="1"/>
    <col min="14847" max="14847" width="6.25" style="1" customWidth="1"/>
    <col min="14848" max="14848" width="42.5" style="1" customWidth="1"/>
    <col min="14849" max="14852" width="0" style="1" hidden="1" customWidth="1"/>
    <col min="14853" max="14853" width="7.375" style="1" customWidth="1"/>
    <col min="14854" max="14855" width="8" style="1" customWidth="1"/>
    <col min="14856" max="14856" width="8.625" style="1" customWidth="1"/>
    <col min="14857" max="14857" width="10.25" style="1" customWidth="1"/>
    <col min="14858" max="14858" width="7.625" style="1" customWidth="1"/>
    <col min="14859" max="14859" width="9" style="1"/>
    <col min="14860" max="14860" width="9.75" style="1" customWidth="1"/>
    <col min="14861" max="14865" width="0" style="1" hidden="1" customWidth="1"/>
    <col min="14866" max="15102" width="9" style="1"/>
    <col min="15103" max="15103" width="6.25" style="1" customWidth="1"/>
    <col min="15104" max="15104" width="42.5" style="1" customWidth="1"/>
    <col min="15105" max="15108" width="0" style="1" hidden="1" customWidth="1"/>
    <col min="15109" max="15109" width="7.375" style="1" customWidth="1"/>
    <col min="15110" max="15111" width="8" style="1" customWidth="1"/>
    <col min="15112" max="15112" width="8.625" style="1" customWidth="1"/>
    <col min="15113" max="15113" width="10.25" style="1" customWidth="1"/>
    <col min="15114" max="15114" width="7.625" style="1" customWidth="1"/>
    <col min="15115" max="15115" width="9" style="1"/>
    <col min="15116" max="15116" width="9.75" style="1" customWidth="1"/>
    <col min="15117" max="15121" width="0" style="1" hidden="1" customWidth="1"/>
    <col min="15122" max="15358" width="9" style="1"/>
    <col min="15359" max="15359" width="6.25" style="1" customWidth="1"/>
    <col min="15360" max="15360" width="42.5" style="1" customWidth="1"/>
    <col min="15361" max="15364" width="0" style="1" hidden="1" customWidth="1"/>
    <col min="15365" max="15365" width="7.375" style="1" customWidth="1"/>
    <col min="15366" max="15367" width="8" style="1" customWidth="1"/>
    <col min="15368" max="15368" width="8.625" style="1" customWidth="1"/>
    <col min="15369" max="15369" width="10.25" style="1" customWidth="1"/>
    <col min="15370" max="15370" width="7.625" style="1" customWidth="1"/>
    <col min="15371" max="15371" width="9" style="1"/>
    <col min="15372" max="15372" width="9.75" style="1" customWidth="1"/>
    <col min="15373" max="15377" width="0" style="1" hidden="1" customWidth="1"/>
    <col min="15378" max="15614" width="9" style="1"/>
    <col min="15615" max="15615" width="6.25" style="1" customWidth="1"/>
    <col min="15616" max="15616" width="42.5" style="1" customWidth="1"/>
    <col min="15617" max="15620" width="0" style="1" hidden="1" customWidth="1"/>
    <col min="15621" max="15621" width="7.375" style="1" customWidth="1"/>
    <col min="15622" max="15623" width="8" style="1" customWidth="1"/>
    <col min="15624" max="15624" width="8.625" style="1" customWidth="1"/>
    <col min="15625" max="15625" width="10.25" style="1" customWidth="1"/>
    <col min="15626" max="15626" width="7.625" style="1" customWidth="1"/>
    <col min="15627" max="15627" width="9" style="1"/>
    <col min="15628" max="15628" width="9.75" style="1" customWidth="1"/>
    <col min="15629" max="15633" width="0" style="1" hidden="1" customWidth="1"/>
    <col min="15634" max="15870" width="9" style="1"/>
    <col min="15871" max="15871" width="6.25" style="1" customWidth="1"/>
    <col min="15872" max="15872" width="42.5" style="1" customWidth="1"/>
    <col min="15873" max="15876" width="0" style="1" hidden="1" customWidth="1"/>
    <col min="15877" max="15877" width="7.375" style="1" customWidth="1"/>
    <col min="15878" max="15879" width="8" style="1" customWidth="1"/>
    <col min="15880" max="15880" width="8.625" style="1" customWidth="1"/>
    <col min="15881" max="15881" width="10.25" style="1" customWidth="1"/>
    <col min="15882" max="15882" width="7.625" style="1" customWidth="1"/>
    <col min="15883" max="15883" width="9" style="1"/>
    <col min="15884" max="15884" width="9.75" style="1" customWidth="1"/>
    <col min="15885" max="15889" width="0" style="1" hidden="1" customWidth="1"/>
    <col min="15890" max="16126" width="9" style="1"/>
    <col min="16127" max="16127" width="6.25" style="1" customWidth="1"/>
    <col min="16128" max="16128" width="42.5" style="1" customWidth="1"/>
    <col min="16129" max="16132" width="0" style="1" hidden="1" customWidth="1"/>
    <col min="16133" max="16133" width="7.375" style="1" customWidth="1"/>
    <col min="16134" max="16135" width="8" style="1" customWidth="1"/>
    <col min="16136" max="16136" width="8.625" style="1" customWidth="1"/>
    <col min="16137" max="16137" width="10.25" style="1" customWidth="1"/>
    <col min="16138" max="16138" width="7.625" style="1" customWidth="1"/>
    <col min="16139" max="16139" width="9" style="1"/>
    <col min="16140" max="16140" width="9.75" style="1" customWidth="1"/>
    <col min="16141" max="16145" width="0" style="1" hidden="1" customWidth="1"/>
    <col min="16146" max="16384" width="9" style="1"/>
  </cols>
  <sheetData>
    <row r="1" spans="1:19" ht="15.75">
      <c r="K1" s="167"/>
      <c r="L1" s="167"/>
      <c r="M1" s="2"/>
      <c r="R1" s="159" t="s">
        <v>91</v>
      </c>
      <c r="S1" s="159"/>
    </row>
    <row r="2" spans="1:19" ht="20.45" customHeight="1">
      <c r="A2" s="158" t="s">
        <v>0</v>
      </c>
      <c r="B2" s="158"/>
      <c r="C2" s="158"/>
      <c r="D2" s="158"/>
      <c r="E2" s="158"/>
      <c r="F2" s="158"/>
      <c r="G2" s="158"/>
      <c r="H2" s="158"/>
      <c r="I2" s="158"/>
      <c r="J2" s="158"/>
      <c r="K2" s="158"/>
      <c r="L2" s="158"/>
      <c r="M2" s="158"/>
      <c r="N2" s="158"/>
      <c r="O2" s="158"/>
      <c r="P2" s="158"/>
      <c r="Q2" s="158"/>
      <c r="R2" s="158"/>
      <c r="S2" s="158"/>
    </row>
    <row r="3" spans="1:19" ht="18" hidden="1" customHeight="1">
      <c r="A3" s="168" t="s">
        <v>1</v>
      </c>
      <c r="B3" s="168"/>
      <c r="C3" s="168"/>
      <c r="D3" s="168"/>
      <c r="E3" s="168"/>
      <c r="F3" s="168"/>
      <c r="G3" s="168"/>
      <c r="H3" s="168"/>
      <c r="I3" s="168"/>
      <c r="J3" s="168"/>
      <c r="K3" s="168"/>
      <c r="L3" s="168"/>
    </row>
    <row r="4" spans="1:19">
      <c r="A4" s="3"/>
      <c r="C4" s="4"/>
      <c r="D4" s="4"/>
      <c r="E4" s="4"/>
      <c r="F4" s="4"/>
      <c r="G4" s="4"/>
      <c r="H4" s="4"/>
      <c r="I4" s="4"/>
      <c r="J4" s="4"/>
      <c r="K4" s="4"/>
      <c r="L4" s="4"/>
    </row>
    <row r="5" spans="1:19" s="8" customFormat="1" ht="15.6" customHeight="1">
      <c r="A5" s="169" t="s">
        <v>84</v>
      </c>
      <c r="B5" s="169" t="s">
        <v>85</v>
      </c>
      <c r="C5" s="5"/>
      <c r="D5" s="6"/>
      <c r="E5" s="6"/>
      <c r="F5" s="6"/>
      <c r="G5" s="164" t="s">
        <v>88</v>
      </c>
      <c r="H5" s="165"/>
      <c r="I5" s="165"/>
      <c r="J5" s="166"/>
      <c r="K5" s="157" t="s">
        <v>89</v>
      </c>
      <c r="L5" s="157"/>
      <c r="R5" s="157" t="s">
        <v>90</v>
      </c>
      <c r="S5" s="157"/>
    </row>
    <row r="6" spans="1:19" s="8" customFormat="1" ht="60" customHeight="1">
      <c r="A6" s="170"/>
      <c r="B6" s="170"/>
      <c r="C6" s="35" t="s">
        <v>2</v>
      </c>
      <c r="D6" s="36" t="s">
        <v>3</v>
      </c>
      <c r="E6" s="36" t="s">
        <v>4</v>
      </c>
      <c r="F6" s="36" t="s">
        <v>5</v>
      </c>
      <c r="G6" s="36" t="s">
        <v>86</v>
      </c>
      <c r="H6" s="36" t="s">
        <v>6</v>
      </c>
      <c r="I6" s="36" t="s">
        <v>327</v>
      </c>
      <c r="J6" s="36" t="s">
        <v>87</v>
      </c>
      <c r="K6" s="36" t="s">
        <v>4</v>
      </c>
      <c r="L6" s="36" t="s">
        <v>5</v>
      </c>
      <c r="R6" s="36" t="s">
        <v>4</v>
      </c>
      <c r="S6" s="36" t="s">
        <v>5</v>
      </c>
    </row>
    <row r="7" spans="1:19" ht="15.75">
      <c r="A7" s="40" t="s">
        <v>7</v>
      </c>
      <c r="B7" s="40" t="s">
        <v>8</v>
      </c>
      <c r="C7" s="40">
        <v>1</v>
      </c>
      <c r="D7" s="40"/>
      <c r="E7" s="40"/>
      <c r="F7" s="40"/>
      <c r="G7" s="40"/>
      <c r="H7" s="40"/>
      <c r="I7" s="40"/>
      <c r="J7" s="40"/>
      <c r="K7" s="40"/>
      <c r="L7" s="40"/>
      <c r="M7" s="41"/>
      <c r="N7" s="41"/>
      <c r="O7" s="41"/>
      <c r="P7" s="41"/>
      <c r="Q7" s="41"/>
      <c r="R7" s="41"/>
      <c r="S7" s="41"/>
    </row>
    <row r="8" spans="1:19" s="12" customFormat="1" ht="30.95" customHeight="1">
      <c r="A8" s="37" t="s">
        <v>7</v>
      </c>
      <c r="B8" s="38" t="s">
        <v>9</v>
      </c>
      <c r="C8" s="39">
        <f>C9+C54</f>
        <v>5785271</v>
      </c>
      <c r="D8" s="39"/>
      <c r="E8" s="39"/>
      <c r="F8" s="39"/>
      <c r="G8" s="39"/>
      <c r="H8" s="39"/>
      <c r="I8" s="39"/>
      <c r="J8" s="39"/>
      <c r="K8" s="39"/>
      <c r="L8" s="39"/>
      <c r="M8" s="39"/>
      <c r="N8" s="39"/>
      <c r="O8" s="39"/>
      <c r="P8" s="39"/>
      <c r="Q8" s="39"/>
      <c r="R8" s="39"/>
      <c r="S8" s="39"/>
    </row>
    <row r="9" spans="1:19" s="12" customFormat="1" ht="22.5" customHeight="1">
      <c r="A9" s="9" t="s">
        <v>10</v>
      </c>
      <c r="B9" s="10" t="s">
        <v>11</v>
      </c>
      <c r="C9" s="11">
        <f>C11+C35+C50+C51+C52+C53</f>
        <v>3894457</v>
      </c>
      <c r="D9" s="11"/>
      <c r="E9" s="11"/>
      <c r="F9" s="11"/>
      <c r="G9" s="11"/>
      <c r="H9" s="11"/>
      <c r="I9" s="11"/>
      <c r="J9" s="11"/>
      <c r="K9" s="11"/>
      <c r="L9" s="11"/>
      <c r="M9" s="11"/>
      <c r="N9" s="11"/>
      <c r="O9" s="11"/>
      <c r="P9" s="11"/>
      <c r="Q9" s="11"/>
      <c r="R9" s="11"/>
      <c r="S9" s="11"/>
    </row>
    <row r="10" spans="1:19" ht="55.5" customHeight="1">
      <c r="A10" s="13"/>
      <c r="B10" s="14" t="s">
        <v>12</v>
      </c>
      <c r="C10" s="15"/>
      <c r="D10" s="15"/>
      <c r="E10" s="15"/>
      <c r="F10" s="15"/>
      <c r="G10" s="15"/>
      <c r="H10" s="15"/>
      <c r="I10" s="15"/>
      <c r="J10" s="15"/>
      <c r="K10" s="15"/>
      <c r="L10" s="15"/>
      <c r="M10" s="15"/>
      <c r="N10" s="15"/>
      <c r="O10" s="15"/>
      <c r="P10" s="15"/>
      <c r="Q10" s="15"/>
      <c r="R10" s="15"/>
      <c r="S10" s="15"/>
    </row>
    <row r="11" spans="1:19" s="12" customFormat="1" ht="21" customHeight="1">
      <c r="A11" s="9">
        <v>1</v>
      </c>
      <c r="B11" s="10" t="s">
        <v>13</v>
      </c>
      <c r="C11" s="11">
        <v>578700</v>
      </c>
      <c r="D11" s="11"/>
      <c r="E11" s="11"/>
      <c r="F11" s="11"/>
      <c r="G11" s="11"/>
      <c r="H11" s="11"/>
      <c r="I11" s="11"/>
      <c r="J11" s="11"/>
      <c r="K11" s="11"/>
      <c r="L11" s="11"/>
      <c r="M11" s="11"/>
      <c r="N11" s="11"/>
      <c r="O11" s="11"/>
      <c r="P11" s="11"/>
      <c r="Q11" s="11"/>
      <c r="R11" s="11"/>
      <c r="S11" s="11"/>
    </row>
    <row r="12" spans="1:19" ht="61.5" hidden="1" customHeight="1">
      <c r="A12" s="9" t="s">
        <v>14</v>
      </c>
      <c r="B12" s="10" t="s">
        <v>15</v>
      </c>
      <c r="C12" s="15">
        <v>0</v>
      </c>
      <c r="D12" s="15"/>
      <c r="E12" s="15"/>
      <c r="F12" s="15"/>
      <c r="G12" s="15"/>
      <c r="H12" s="15"/>
      <c r="I12" s="15"/>
      <c r="J12" s="15"/>
      <c r="K12" s="15"/>
      <c r="L12" s="15"/>
      <c r="M12" s="15"/>
      <c r="N12" s="15"/>
      <c r="O12" s="15"/>
      <c r="P12" s="15"/>
      <c r="Q12" s="15"/>
      <c r="R12" s="15"/>
      <c r="S12" s="15"/>
    </row>
    <row r="13" spans="1:19" s="12" customFormat="1" ht="19.5" customHeight="1">
      <c r="A13" s="9" t="s">
        <v>16</v>
      </c>
      <c r="B13" s="10" t="s">
        <v>17</v>
      </c>
      <c r="C13" s="16">
        <f>C15</f>
        <v>578700</v>
      </c>
      <c r="D13" s="16"/>
      <c r="E13" s="16"/>
      <c r="F13" s="16"/>
      <c r="G13" s="16"/>
      <c r="H13" s="16"/>
      <c r="I13" s="16"/>
      <c r="J13" s="16"/>
      <c r="K13" s="16"/>
      <c r="L13" s="16"/>
      <c r="M13" s="16"/>
      <c r="N13" s="16"/>
      <c r="O13" s="16"/>
      <c r="P13" s="16"/>
      <c r="Q13" s="16"/>
      <c r="R13" s="16"/>
      <c r="S13" s="16"/>
    </row>
    <row r="14" spans="1:19" ht="15.75">
      <c r="A14" s="9"/>
      <c r="B14" s="14" t="s">
        <v>18</v>
      </c>
      <c r="C14" s="15"/>
      <c r="D14" s="15"/>
      <c r="E14" s="15"/>
      <c r="F14" s="15"/>
      <c r="G14" s="15"/>
      <c r="H14" s="15"/>
      <c r="I14" s="15"/>
      <c r="J14" s="15"/>
      <c r="K14" s="15"/>
      <c r="L14" s="15"/>
      <c r="M14" s="15"/>
      <c r="N14" s="15"/>
      <c r="O14" s="15"/>
      <c r="P14" s="15"/>
      <c r="Q14" s="15"/>
      <c r="R14" s="15"/>
      <c r="S14" s="15"/>
    </row>
    <row r="15" spans="1:19" s="12" customFormat="1" ht="30.6" customHeight="1">
      <c r="A15" s="9" t="s">
        <v>19</v>
      </c>
      <c r="B15" s="10" t="s">
        <v>20</v>
      </c>
      <c r="C15" s="11">
        <f>SUM(C16:C20)</f>
        <v>578700</v>
      </c>
      <c r="D15" s="11"/>
      <c r="E15" s="11"/>
      <c r="F15" s="11"/>
      <c r="G15" s="11"/>
      <c r="H15" s="11"/>
      <c r="I15" s="11"/>
      <c r="J15" s="11"/>
      <c r="K15" s="11"/>
      <c r="L15" s="11"/>
      <c r="M15" s="11"/>
      <c r="N15" s="11"/>
      <c r="O15" s="11"/>
      <c r="P15" s="11"/>
      <c r="Q15" s="11"/>
      <c r="R15" s="11"/>
      <c r="S15" s="11"/>
    </row>
    <row r="16" spans="1:19" ht="20.100000000000001" customHeight="1">
      <c r="A16" s="13" t="s">
        <v>21</v>
      </c>
      <c r="B16" s="17" t="s">
        <v>22</v>
      </c>
      <c r="C16" s="15">
        <v>400290</v>
      </c>
      <c r="D16" s="15"/>
      <c r="E16" s="15"/>
      <c r="F16" s="15"/>
      <c r="G16" s="15"/>
      <c r="H16" s="15"/>
      <c r="I16" s="15"/>
      <c r="J16" s="15"/>
      <c r="K16" s="15"/>
      <c r="L16" s="15"/>
      <c r="M16" s="15"/>
      <c r="N16" s="15"/>
      <c r="O16" s="15"/>
      <c r="P16" s="15"/>
      <c r="Q16" s="15"/>
      <c r="R16" s="15"/>
      <c r="S16" s="15"/>
    </row>
    <row r="17" spans="1:19" ht="20.100000000000001" customHeight="1">
      <c r="A17" s="13" t="s">
        <v>23</v>
      </c>
      <c r="B17" s="17" t="s">
        <v>24</v>
      </c>
      <c r="C17" s="15">
        <v>103800</v>
      </c>
      <c r="D17" s="15"/>
      <c r="E17" s="15"/>
      <c r="F17" s="15"/>
      <c r="G17" s="15"/>
      <c r="H17" s="15"/>
      <c r="I17" s="15"/>
      <c r="J17" s="15"/>
      <c r="K17" s="15"/>
      <c r="L17" s="15"/>
      <c r="M17" s="15"/>
      <c r="N17" s="15"/>
      <c r="O17" s="15"/>
      <c r="P17" s="15"/>
      <c r="Q17" s="15"/>
      <c r="R17" s="15"/>
      <c r="S17" s="15"/>
    </row>
    <row r="18" spans="1:19" ht="20.100000000000001" customHeight="1">
      <c r="A18" s="13" t="s">
        <v>25</v>
      </c>
      <c r="B18" s="17" t="s">
        <v>26</v>
      </c>
      <c r="C18" s="15">
        <v>15000</v>
      </c>
      <c r="D18" s="15"/>
      <c r="E18" s="15"/>
      <c r="F18" s="15"/>
      <c r="G18" s="15"/>
      <c r="H18" s="15"/>
      <c r="I18" s="15"/>
      <c r="J18" s="15"/>
      <c r="K18" s="15"/>
      <c r="L18" s="15"/>
      <c r="M18" s="15"/>
      <c r="N18" s="15"/>
      <c r="O18" s="15"/>
      <c r="P18" s="15"/>
      <c r="Q18" s="15"/>
      <c r="R18" s="15"/>
      <c r="S18" s="15"/>
    </row>
    <row r="19" spans="1:19" ht="20.100000000000001" customHeight="1">
      <c r="A19" s="13" t="s">
        <v>27</v>
      </c>
      <c r="B19" s="17" t="s">
        <v>28</v>
      </c>
      <c r="C19" s="15">
        <v>30800</v>
      </c>
      <c r="D19" s="15"/>
      <c r="E19" s="15"/>
      <c r="F19" s="15"/>
      <c r="G19" s="15"/>
      <c r="H19" s="15"/>
      <c r="I19" s="15"/>
      <c r="J19" s="15"/>
      <c r="K19" s="15"/>
      <c r="L19" s="15"/>
      <c r="M19" s="15"/>
      <c r="N19" s="15"/>
      <c r="O19" s="15"/>
      <c r="P19" s="15"/>
      <c r="Q19" s="15"/>
      <c r="R19" s="15"/>
      <c r="S19" s="15"/>
    </row>
    <row r="20" spans="1:19" ht="20.100000000000001" customHeight="1">
      <c r="A20" s="13" t="s">
        <v>29</v>
      </c>
      <c r="B20" s="18" t="s">
        <v>30</v>
      </c>
      <c r="C20" s="15">
        <v>28810</v>
      </c>
      <c r="D20" s="15"/>
      <c r="E20" s="15"/>
      <c r="F20" s="15"/>
      <c r="G20" s="15"/>
      <c r="H20" s="15"/>
      <c r="I20" s="15"/>
      <c r="J20" s="15"/>
      <c r="K20" s="15"/>
      <c r="L20" s="15"/>
      <c r="M20" s="15"/>
      <c r="N20" s="15"/>
      <c r="O20" s="15"/>
      <c r="P20" s="15"/>
      <c r="Q20" s="15"/>
      <c r="R20" s="15"/>
      <c r="S20" s="15"/>
    </row>
    <row r="21" spans="1:19" ht="20.100000000000001" hidden="1" customHeight="1">
      <c r="A21" s="9" t="s">
        <v>31</v>
      </c>
      <c r="B21" s="10" t="s">
        <v>32</v>
      </c>
      <c r="C21" s="16">
        <f>SUM(C22:C34)</f>
        <v>0</v>
      </c>
      <c r="D21" s="16"/>
      <c r="E21" s="16"/>
      <c r="F21" s="16"/>
      <c r="G21" s="16"/>
      <c r="H21" s="16"/>
      <c r="I21" s="16"/>
      <c r="J21" s="16"/>
      <c r="K21" s="16"/>
      <c r="L21" s="16"/>
      <c r="M21" s="16"/>
      <c r="N21" s="16"/>
      <c r="O21" s="16"/>
      <c r="P21" s="16"/>
      <c r="Q21" s="16"/>
      <c r="R21" s="16"/>
      <c r="S21" s="16"/>
    </row>
    <row r="22" spans="1:19" ht="20.100000000000001" hidden="1" customHeight="1">
      <c r="A22" s="19" t="s">
        <v>21</v>
      </c>
      <c r="B22" s="20" t="s">
        <v>33</v>
      </c>
      <c r="C22" s="21"/>
      <c r="D22" s="21"/>
      <c r="E22" s="21"/>
      <c r="F22" s="21"/>
      <c r="G22" s="21"/>
      <c r="H22" s="21"/>
      <c r="I22" s="21"/>
      <c r="J22" s="21"/>
      <c r="K22" s="21"/>
      <c r="L22" s="21"/>
      <c r="M22" s="21"/>
      <c r="N22" s="21"/>
      <c r="O22" s="21"/>
      <c r="P22" s="21"/>
      <c r="Q22" s="21"/>
      <c r="R22" s="21"/>
      <c r="S22" s="21"/>
    </row>
    <row r="23" spans="1:19" ht="20.100000000000001" hidden="1" customHeight="1">
      <c r="A23" s="19" t="s">
        <v>23</v>
      </c>
      <c r="B23" s="20" t="s">
        <v>34</v>
      </c>
      <c r="C23" s="21"/>
      <c r="D23" s="21"/>
      <c r="E23" s="21"/>
      <c r="F23" s="21"/>
      <c r="G23" s="21"/>
      <c r="H23" s="21"/>
      <c r="I23" s="21"/>
      <c r="J23" s="21"/>
      <c r="K23" s="21"/>
      <c r="L23" s="21"/>
      <c r="M23" s="21"/>
      <c r="N23" s="21"/>
      <c r="O23" s="21"/>
      <c r="P23" s="21"/>
      <c r="Q23" s="21"/>
      <c r="R23" s="21"/>
      <c r="S23" s="21"/>
    </row>
    <row r="24" spans="1:19" ht="20.100000000000001" hidden="1" customHeight="1">
      <c r="A24" s="19" t="s">
        <v>25</v>
      </c>
      <c r="B24" s="20" t="s">
        <v>35</v>
      </c>
      <c r="C24" s="21"/>
      <c r="D24" s="21"/>
      <c r="E24" s="21"/>
      <c r="F24" s="21"/>
      <c r="G24" s="21"/>
      <c r="H24" s="21"/>
      <c r="I24" s="21"/>
      <c r="J24" s="21"/>
      <c r="K24" s="21"/>
      <c r="L24" s="21"/>
      <c r="M24" s="21"/>
      <c r="N24" s="21"/>
      <c r="O24" s="21"/>
      <c r="P24" s="21"/>
      <c r="Q24" s="21"/>
      <c r="R24" s="21"/>
      <c r="S24" s="21"/>
    </row>
    <row r="25" spans="1:19" ht="20.100000000000001" hidden="1" customHeight="1">
      <c r="A25" s="19" t="s">
        <v>27</v>
      </c>
      <c r="B25" s="20" t="s">
        <v>36</v>
      </c>
      <c r="C25" s="21"/>
      <c r="D25" s="21"/>
      <c r="E25" s="21"/>
      <c r="F25" s="21"/>
      <c r="G25" s="21"/>
      <c r="H25" s="21"/>
      <c r="I25" s="21"/>
      <c r="J25" s="21"/>
      <c r="K25" s="21"/>
      <c r="L25" s="21"/>
      <c r="M25" s="21"/>
      <c r="N25" s="21"/>
      <c r="O25" s="21"/>
      <c r="P25" s="21"/>
      <c r="Q25" s="21"/>
      <c r="R25" s="21"/>
      <c r="S25" s="21"/>
    </row>
    <row r="26" spans="1:19" ht="20.100000000000001" hidden="1" customHeight="1">
      <c r="A26" s="19" t="s">
        <v>29</v>
      </c>
      <c r="B26" s="20" t="s">
        <v>37</v>
      </c>
      <c r="C26" s="21"/>
      <c r="D26" s="21"/>
      <c r="E26" s="21"/>
      <c r="F26" s="21"/>
      <c r="G26" s="21"/>
      <c r="H26" s="21"/>
      <c r="I26" s="21"/>
      <c r="J26" s="21"/>
      <c r="K26" s="21"/>
      <c r="L26" s="21"/>
      <c r="M26" s="21"/>
      <c r="N26" s="21"/>
      <c r="O26" s="21"/>
      <c r="P26" s="21"/>
      <c r="Q26" s="21"/>
      <c r="R26" s="21"/>
      <c r="S26" s="21"/>
    </row>
    <row r="27" spans="1:19" ht="20.100000000000001" hidden="1" customHeight="1">
      <c r="A27" s="19" t="s">
        <v>38</v>
      </c>
      <c r="B27" s="20" t="s">
        <v>39</v>
      </c>
      <c r="C27" s="21"/>
      <c r="D27" s="21"/>
      <c r="E27" s="21"/>
      <c r="F27" s="21"/>
      <c r="G27" s="21"/>
      <c r="H27" s="21"/>
      <c r="I27" s="21"/>
      <c r="J27" s="21"/>
      <c r="K27" s="21"/>
      <c r="L27" s="21"/>
      <c r="M27" s="21"/>
      <c r="N27" s="21"/>
      <c r="O27" s="21"/>
      <c r="P27" s="21"/>
      <c r="Q27" s="21"/>
      <c r="R27" s="21"/>
      <c r="S27" s="21"/>
    </row>
    <row r="28" spans="1:19" ht="20.100000000000001" hidden="1" customHeight="1">
      <c r="A28" s="19" t="s">
        <v>40</v>
      </c>
      <c r="B28" s="20" t="s">
        <v>41</v>
      </c>
      <c r="C28" s="21"/>
      <c r="D28" s="21"/>
      <c r="E28" s="21"/>
      <c r="F28" s="21"/>
      <c r="G28" s="21"/>
      <c r="H28" s="21"/>
      <c r="I28" s="21"/>
      <c r="J28" s="21"/>
      <c r="K28" s="21"/>
      <c r="L28" s="21"/>
      <c r="M28" s="21"/>
      <c r="N28" s="21"/>
      <c r="O28" s="21"/>
      <c r="P28" s="21"/>
      <c r="Q28" s="21"/>
      <c r="R28" s="21"/>
      <c r="S28" s="21"/>
    </row>
    <row r="29" spans="1:19" ht="20.100000000000001" hidden="1" customHeight="1">
      <c r="A29" s="19" t="s">
        <v>42</v>
      </c>
      <c r="B29" s="20" t="s">
        <v>43</v>
      </c>
      <c r="C29" s="21"/>
      <c r="D29" s="21"/>
      <c r="E29" s="21"/>
      <c r="F29" s="21"/>
      <c r="G29" s="21"/>
      <c r="H29" s="21"/>
      <c r="I29" s="21"/>
      <c r="J29" s="21"/>
      <c r="K29" s="21"/>
      <c r="L29" s="21"/>
      <c r="M29" s="21"/>
      <c r="N29" s="21"/>
      <c r="O29" s="21"/>
      <c r="P29" s="21"/>
      <c r="Q29" s="21"/>
      <c r="R29" s="21"/>
      <c r="S29" s="21"/>
    </row>
    <row r="30" spans="1:19" ht="20.100000000000001" hidden="1" customHeight="1">
      <c r="A30" s="19" t="s">
        <v>44</v>
      </c>
      <c r="B30" s="20" t="s">
        <v>45</v>
      </c>
      <c r="C30" s="21"/>
      <c r="D30" s="21"/>
      <c r="E30" s="21"/>
      <c r="F30" s="21"/>
      <c r="G30" s="21"/>
      <c r="H30" s="21"/>
      <c r="I30" s="21"/>
      <c r="J30" s="21"/>
      <c r="K30" s="21"/>
      <c r="L30" s="21"/>
      <c r="M30" s="21"/>
      <c r="N30" s="21"/>
      <c r="O30" s="21"/>
      <c r="P30" s="21"/>
      <c r="Q30" s="21"/>
      <c r="R30" s="21"/>
      <c r="S30" s="21"/>
    </row>
    <row r="31" spans="1:19" ht="20.100000000000001" hidden="1" customHeight="1">
      <c r="A31" s="19" t="s">
        <v>46</v>
      </c>
      <c r="B31" s="20" t="s">
        <v>47</v>
      </c>
      <c r="C31" s="21"/>
      <c r="D31" s="21"/>
      <c r="E31" s="21"/>
      <c r="F31" s="21"/>
      <c r="G31" s="21"/>
      <c r="H31" s="21"/>
      <c r="I31" s="21"/>
      <c r="J31" s="21"/>
      <c r="K31" s="21"/>
      <c r="L31" s="21"/>
      <c r="M31" s="21"/>
      <c r="N31" s="21"/>
      <c r="O31" s="21"/>
      <c r="P31" s="21"/>
      <c r="Q31" s="21"/>
      <c r="R31" s="21"/>
      <c r="S31" s="21"/>
    </row>
    <row r="32" spans="1:19" ht="20.100000000000001" hidden="1" customHeight="1">
      <c r="A32" s="19" t="s">
        <v>48</v>
      </c>
      <c r="B32" s="20" t="s">
        <v>49</v>
      </c>
      <c r="C32" s="21"/>
      <c r="D32" s="21"/>
      <c r="E32" s="21"/>
      <c r="F32" s="21"/>
      <c r="G32" s="21"/>
      <c r="H32" s="21"/>
      <c r="I32" s="21"/>
      <c r="J32" s="21"/>
      <c r="K32" s="21"/>
      <c r="L32" s="21"/>
      <c r="M32" s="21"/>
      <c r="N32" s="21"/>
      <c r="O32" s="21"/>
      <c r="P32" s="21"/>
      <c r="Q32" s="21"/>
      <c r="R32" s="21"/>
      <c r="S32" s="21"/>
    </row>
    <row r="33" spans="1:19" ht="20.100000000000001" hidden="1" customHeight="1">
      <c r="A33" s="19" t="s">
        <v>50</v>
      </c>
      <c r="B33" s="20" t="s">
        <v>51</v>
      </c>
      <c r="C33" s="21"/>
      <c r="D33" s="21"/>
      <c r="E33" s="21"/>
      <c r="F33" s="21"/>
      <c r="G33" s="21"/>
      <c r="H33" s="21"/>
      <c r="I33" s="21"/>
      <c r="J33" s="21"/>
      <c r="K33" s="21"/>
      <c r="L33" s="21"/>
      <c r="M33" s="21"/>
      <c r="N33" s="21"/>
      <c r="O33" s="21"/>
      <c r="P33" s="21"/>
      <c r="Q33" s="21"/>
      <c r="R33" s="21"/>
      <c r="S33" s="21"/>
    </row>
    <row r="34" spans="1:19" ht="20.100000000000001" hidden="1" customHeight="1">
      <c r="A34" s="19" t="s">
        <v>52</v>
      </c>
      <c r="B34" s="20" t="s">
        <v>53</v>
      </c>
      <c r="C34" s="21"/>
      <c r="D34" s="21"/>
      <c r="E34" s="21"/>
      <c r="F34" s="21"/>
      <c r="G34" s="21"/>
      <c r="H34" s="21"/>
      <c r="I34" s="21"/>
      <c r="J34" s="21"/>
      <c r="K34" s="21"/>
      <c r="L34" s="21"/>
      <c r="M34" s="21"/>
      <c r="N34" s="21"/>
      <c r="O34" s="21"/>
      <c r="P34" s="21"/>
      <c r="Q34" s="21"/>
      <c r="R34" s="21"/>
      <c r="S34" s="21"/>
    </row>
    <row r="35" spans="1:19" s="12" customFormat="1" ht="20.100000000000001" customHeight="1">
      <c r="A35" s="9">
        <v>2</v>
      </c>
      <c r="B35" s="10" t="s">
        <v>54</v>
      </c>
      <c r="C35" s="11">
        <f>SUM(C36:C49)</f>
        <v>3222970</v>
      </c>
      <c r="D35" s="11"/>
      <c r="E35" s="11"/>
      <c r="F35" s="11"/>
      <c r="G35" s="11"/>
      <c r="H35" s="11"/>
      <c r="I35" s="11"/>
      <c r="J35" s="11"/>
      <c r="K35" s="11"/>
      <c r="L35" s="11"/>
      <c r="M35" s="11"/>
      <c r="N35" s="11"/>
      <c r="O35" s="11"/>
      <c r="P35" s="11"/>
      <c r="Q35" s="11"/>
      <c r="R35" s="11"/>
      <c r="S35" s="11"/>
    </row>
    <row r="36" spans="1:19" ht="20.100000000000001" customHeight="1">
      <c r="A36" s="13" t="s">
        <v>21</v>
      </c>
      <c r="B36" s="17" t="s">
        <v>33</v>
      </c>
      <c r="C36" s="15">
        <v>1292668</v>
      </c>
      <c r="D36" s="15"/>
      <c r="E36" s="15"/>
      <c r="F36" s="15"/>
      <c r="G36" s="15"/>
      <c r="H36" s="15"/>
      <c r="I36" s="15"/>
      <c r="J36" s="15"/>
      <c r="K36" s="15"/>
      <c r="L36" s="15"/>
      <c r="M36" s="15"/>
      <c r="N36" s="15"/>
      <c r="O36" s="15"/>
      <c r="P36" s="15"/>
      <c r="Q36" s="15"/>
      <c r="R36" s="15"/>
      <c r="S36" s="15"/>
    </row>
    <row r="37" spans="1:19" ht="20.100000000000001" customHeight="1">
      <c r="A37" s="13" t="s">
        <v>23</v>
      </c>
      <c r="B37" s="17" t="s">
        <v>34</v>
      </c>
      <c r="C37" s="15">
        <v>15694</v>
      </c>
      <c r="D37" s="15"/>
      <c r="E37" s="15"/>
      <c r="F37" s="15"/>
      <c r="G37" s="15"/>
      <c r="H37" s="15"/>
      <c r="I37" s="15"/>
      <c r="J37" s="15"/>
      <c r="K37" s="15"/>
      <c r="L37" s="15"/>
      <c r="M37" s="15"/>
      <c r="N37" s="15"/>
      <c r="O37" s="15"/>
      <c r="P37" s="15"/>
      <c r="Q37" s="15"/>
      <c r="R37" s="15"/>
      <c r="S37" s="15"/>
    </row>
    <row r="38" spans="1:19" ht="20.100000000000001" customHeight="1">
      <c r="A38" s="13" t="s">
        <v>25</v>
      </c>
      <c r="B38" s="17" t="s">
        <v>35</v>
      </c>
      <c r="C38" s="15">
        <v>85945</v>
      </c>
      <c r="D38" s="15"/>
      <c r="E38" s="15"/>
      <c r="F38" s="15"/>
      <c r="G38" s="15"/>
      <c r="H38" s="15"/>
      <c r="I38" s="15"/>
      <c r="J38" s="15"/>
      <c r="K38" s="15"/>
      <c r="L38" s="15"/>
      <c r="M38" s="15"/>
      <c r="N38" s="15"/>
      <c r="O38" s="15"/>
      <c r="P38" s="15"/>
      <c r="Q38" s="15"/>
      <c r="R38" s="15"/>
      <c r="S38" s="15"/>
    </row>
    <row r="39" spans="1:19" ht="20.100000000000001" customHeight="1">
      <c r="A39" s="13" t="s">
        <v>27</v>
      </c>
      <c r="B39" s="17" t="s">
        <v>36</v>
      </c>
      <c r="C39" s="15">
        <v>22317</v>
      </c>
      <c r="D39" s="15"/>
      <c r="E39" s="15"/>
      <c r="F39" s="15"/>
      <c r="G39" s="15"/>
      <c r="H39" s="15"/>
      <c r="I39" s="15"/>
      <c r="J39" s="15"/>
      <c r="K39" s="15"/>
      <c r="L39" s="15"/>
      <c r="M39" s="15"/>
      <c r="N39" s="15"/>
      <c r="O39" s="15"/>
      <c r="P39" s="15"/>
      <c r="Q39" s="15"/>
      <c r="R39" s="15"/>
      <c r="S39" s="15"/>
    </row>
    <row r="40" spans="1:19" ht="20.100000000000001" customHeight="1">
      <c r="A40" s="13" t="s">
        <v>29</v>
      </c>
      <c r="B40" s="17" t="s">
        <v>55</v>
      </c>
      <c r="C40" s="15">
        <v>308003</v>
      </c>
      <c r="D40" s="15"/>
      <c r="E40" s="15"/>
      <c r="F40" s="15"/>
      <c r="G40" s="15"/>
      <c r="H40" s="15"/>
      <c r="I40" s="15"/>
      <c r="J40" s="15"/>
      <c r="K40" s="15"/>
      <c r="L40" s="15"/>
      <c r="M40" s="15"/>
      <c r="N40" s="15"/>
      <c r="O40" s="15"/>
      <c r="P40" s="15"/>
      <c r="Q40" s="15"/>
      <c r="R40" s="15"/>
      <c r="S40" s="15"/>
    </row>
    <row r="41" spans="1:19" ht="20.100000000000001" customHeight="1">
      <c r="A41" s="13" t="s">
        <v>38</v>
      </c>
      <c r="B41" s="17" t="s">
        <v>56</v>
      </c>
      <c r="C41" s="15">
        <v>48915</v>
      </c>
      <c r="D41" s="15"/>
      <c r="E41" s="15"/>
      <c r="F41" s="15"/>
      <c r="G41" s="15"/>
      <c r="H41" s="15"/>
      <c r="I41" s="15"/>
      <c r="J41" s="15"/>
      <c r="K41" s="15"/>
      <c r="L41" s="15"/>
      <c r="M41" s="15"/>
      <c r="N41" s="15"/>
      <c r="O41" s="15"/>
      <c r="P41" s="15"/>
      <c r="Q41" s="15"/>
      <c r="R41" s="15"/>
      <c r="S41" s="15"/>
    </row>
    <row r="42" spans="1:19" ht="20.100000000000001" customHeight="1">
      <c r="A42" s="13" t="s">
        <v>40</v>
      </c>
      <c r="B42" s="17" t="s">
        <v>57</v>
      </c>
      <c r="C42" s="15">
        <v>30924</v>
      </c>
      <c r="D42" s="15"/>
      <c r="E42" s="15"/>
      <c r="F42" s="15"/>
      <c r="G42" s="15"/>
      <c r="H42" s="15"/>
      <c r="I42" s="15"/>
      <c r="J42" s="15"/>
      <c r="K42" s="15"/>
      <c r="L42" s="15"/>
      <c r="M42" s="15"/>
      <c r="N42" s="15"/>
      <c r="O42" s="15"/>
      <c r="P42" s="15"/>
      <c r="Q42" s="15"/>
      <c r="R42" s="15"/>
      <c r="S42" s="15"/>
    </row>
    <row r="43" spans="1:19" ht="20.100000000000001" customHeight="1">
      <c r="A43" s="13" t="s">
        <v>42</v>
      </c>
      <c r="B43" s="17" t="s">
        <v>58</v>
      </c>
      <c r="C43" s="15">
        <v>8231</v>
      </c>
      <c r="D43" s="15"/>
      <c r="E43" s="15"/>
      <c r="F43" s="15"/>
      <c r="G43" s="15"/>
      <c r="H43" s="15"/>
      <c r="I43" s="15"/>
      <c r="J43" s="15"/>
      <c r="K43" s="15"/>
      <c r="L43" s="15"/>
      <c r="M43" s="15"/>
      <c r="N43" s="15"/>
      <c r="O43" s="15"/>
      <c r="P43" s="15"/>
      <c r="Q43" s="15"/>
      <c r="R43" s="15"/>
      <c r="S43" s="15"/>
    </row>
    <row r="44" spans="1:19" ht="20.100000000000001" customHeight="1">
      <c r="A44" s="13" t="s">
        <v>44</v>
      </c>
      <c r="B44" s="17" t="s">
        <v>59</v>
      </c>
      <c r="C44" s="15">
        <v>18827</v>
      </c>
      <c r="D44" s="15"/>
      <c r="E44" s="15"/>
      <c r="F44" s="15"/>
      <c r="G44" s="15"/>
      <c r="H44" s="15"/>
      <c r="I44" s="15"/>
      <c r="J44" s="15"/>
      <c r="K44" s="15"/>
      <c r="L44" s="15"/>
      <c r="M44" s="15"/>
      <c r="N44" s="15"/>
      <c r="O44" s="15"/>
      <c r="P44" s="15"/>
      <c r="Q44" s="15"/>
      <c r="R44" s="15"/>
      <c r="S44" s="15"/>
    </row>
    <row r="45" spans="1:19" ht="20.100000000000001" customHeight="1">
      <c r="A45" s="13" t="s">
        <v>46</v>
      </c>
      <c r="B45" s="17" t="s">
        <v>60</v>
      </c>
      <c r="C45" s="15">
        <v>297693</v>
      </c>
      <c r="D45" s="15"/>
      <c r="E45" s="15"/>
      <c r="F45" s="15"/>
      <c r="G45" s="15"/>
      <c r="H45" s="15"/>
      <c r="I45" s="15"/>
      <c r="J45" s="15"/>
      <c r="K45" s="15"/>
      <c r="L45" s="15"/>
      <c r="M45" s="15"/>
      <c r="N45" s="15"/>
      <c r="O45" s="15"/>
      <c r="P45" s="15"/>
      <c r="Q45" s="15"/>
      <c r="R45" s="15"/>
      <c r="S45" s="15"/>
    </row>
    <row r="46" spans="1:19" ht="20.100000000000001" customHeight="1">
      <c r="A46" s="13" t="s">
        <v>48</v>
      </c>
      <c r="B46" s="17" t="s">
        <v>49</v>
      </c>
      <c r="C46" s="15">
        <v>988337</v>
      </c>
      <c r="D46" s="15"/>
      <c r="E46" s="15"/>
      <c r="F46" s="15"/>
      <c r="G46" s="15"/>
      <c r="H46" s="15"/>
      <c r="I46" s="15"/>
      <c r="J46" s="15"/>
      <c r="K46" s="15"/>
      <c r="L46" s="15"/>
      <c r="M46" s="15"/>
      <c r="N46" s="15"/>
      <c r="O46" s="15"/>
      <c r="P46" s="15"/>
      <c r="Q46" s="15"/>
      <c r="R46" s="15"/>
      <c r="S46" s="15"/>
    </row>
    <row r="47" spans="1:19" ht="20.100000000000001" customHeight="1">
      <c r="A47" s="13" t="s">
        <v>50</v>
      </c>
      <c r="B47" s="17" t="s">
        <v>51</v>
      </c>
      <c r="C47" s="15">
        <v>80273</v>
      </c>
      <c r="D47" s="15"/>
      <c r="E47" s="15"/>
      <c r="F47" s="15"/>
      <c r="G47" s="15"/>
      <c r="H47" s="15"/>
      <c r="I47" s="15"/>
      <c r="J47" s="15"/>
      <c r="K47" s="15"/>
      <c r="L47" s="15"/>
      <c r="M47" s="15"/>
      <c r="N47" s="15"/>
      <c r="O47" s="15"/>
      <c r="P47" s="15"/>
      <c r="Q47" s="15"/>
      <c r="R47" s="15"/>
      <c r="S47" s="15"/>
    </row>
    <row r="48" spans="1:19" ht="20.100000000000001" customHeight="1">
      <c r="A48" s="13" t="s">
        <v>52</v>
      </c>
      <c r="B48" s="17" t="s">
        <v>53</v>
      </c>
      <c r="C48" s="15">
        <v>10143</v>
      </c>
      <c r="D48" s="15"/>
      <c r="E48" s="15"/>
      <c r="F48" s="15"/>
      <c r="G48" s="15"/>
      <c r="H48" s="15"/>
      <c r="I48" s="15"/>
      <c r="J48" s="15"/>
      <c r="K48" s="15"/>
      <c r="L48" s="15"/>
      <c r="M48" s="15"/>
      <c r="N48" s="15"/>
      <c r="O48" s="15"/>
      <c r="P48" s="15"/>
      <c r="Q48" s="15"/>
      <c r="R48" s="15"/>
      <c r="S48" s="15"/>
    </row>
    <row r="49" spans="1:19" ht="20.100000000000001" customHeight="1">
      <c r="A49" s="13" t="s">
        <v>61</v>
      </c>
      <c r="B49" s="18" t="s">
        <v>62</v>
      </c>
      <c r="C49" s="15">
        <v>15000</v>
      </c>
      <c r="D49" s="15"/>
      <c r="E49" s="15"/>
      <c r="F49" s="15"/>
      <c r="G49" s="15"/>
      <c r="H49" s="15"/>
      <c r="I49" s="15"/>
      <c r="J49" s="15"/>
      <c r="K49" s="15"/>
      <c r="L49" s="15"/>
      <c r="M49" s="15"/>
      <c r="N49" s="15"/>
      <c r="O49" s="15"/>
      <c r="P49" s="15"/>
      <c r="Q49" s="15"/>
      <c r="R49" s="15"/>
      <c r="S49" s="15"/>
    </row>
    <row r="50" spans="1:19" ht="20.100000000000001" customHeight="1">
      <c r="A50" s="9">
        <v>3</v>
      </c>
      <c r="B50" s="10" t="s">
        <v>63</v>
      </c>
      <c r="C50" s="11">
        <v>2920</v>
      </c>
      <c r="D50" s="11"/>
      <c r="E50" s="11"/>
      <c r="F50" s="11"/>
      <c r="G50" s="11"/>
      <c r="H50" s="11"/>
      <c r="I50" s="11"/>
      <c r="J50" s="11"/>
      <c r="K50" s="11"/>
      <c r="L50" s="11"/>
      <c r="M50" s="11"/>
      <c r="N50" s="11"/>
      <c r="O50" s="11"/>
      <c r="P50" s="11"/>
      <c r="Q50" s="11"/>
      <c r="R50" s="11"/>
      <c r="S50" s="11"/>
    </row>
    <row r="51" spans="1:19" ht="20.100000000000001" customHeight="1">
      <c r="A51" s="9">
        <v>4</v>
      </c>
      <c r="B51" s="10" t="s">
        <v>64</v>
      </c>
      <c r="C51" s="11">
        <v>1000</v>
      </c>
      <c r="D51" s="11"/>
      <c r="E51" s="11"/>
      <c r="F51" s="11"/>
      <c r="G51" s="11"/>
      <c r="H51" s="11"/>
      <c r="I51" s="11"/>
      <c r="J51" s="11"/>
      <c r="K51" s="11"/>
      <c r="L51" s="11"/>
      <c r="M51" s="11"/>
      <c r="N51" s="11"/>
      <c r="O51" s="11"/>
      <c r="P51" s="11"/>
      <c r="Q51" s="11"/>
      <c r="R51" s="11"/>
      <c r="S51" s="11"/>
    </row>
    <row r="52" spans="1:19" ht="20.100000000000001" customHeight="1">
      <c r="A52" s="9">
        <v>5</v>
      </c>
      <c r="B52" s="10" t="s">
        <v>65</v>
      </c>
      <c r="C52" s="11">
        <v>88867</v>
      </c>
      <c r="D52" s="11"/>
      <c r="E52" s="11"/>
      <c r="F52" s="11"/>
      <c r="G52" s="11"/>
      <c r="H52" s="11"/>
      <c r="I52" s="11"/>
      <c r="J52" s="11"/>
      <c r="K52" s="11"/>
      <c r="L52" s="11"/>
      <c r="M52" s="11"/>
      <c r="N52" s="11"/>
      <c r="O52" s="11"/>
      <c r="P52" s="11"/>
      <c r="Q52" s="11"/>
      <c r="R52" s="11"/>
      <c r="S52" s="11"/>
    </row>
    <row r="53" spans="1:19" ht="20.100000000000001" customHeight="1">
      <c r="A53" s="9">
        <v>6</v>
      </c>
      <c r="B53" s="10" t="s">
        <v>66</v>
      </c>
      <c r="C53" s="16"/>
      <c r="D53" s="16"/>
      <c r="E53" s="16"/>
      <c r="F53" s="16"/>
      <c r="G53" s="16"/>
      <c r="H53" s="16"/>
      <c r="I53" s="16"/>
      <c r="J53" s="16"/>
      <c r="K53" s="16"/>
      <c r="L53" s="16"/>
      <c r="M53" s="16"/>
      <c r="N53" s="16"/>
      <c r="O53" s="16"/>
      <c r="P53" s="16"/>
      <c r="Q53" s="16"/>
      <c r="R53" s="16"/>
      <c r="S53" s="16"/>
    </row>
    <row r="54" spans="1:19" s="12" customFormat="1" ht="20.100000000000001" customHeight="1">
      <c r="A54" s="9" t="s">
        <v>67</v>
      </c>
      <c r="B54" s="10" t="s">
        <v>68</v>
      </c>
      <c r="C54" s="11">
        <f>C55+C62+C66</f>
        <v>1890814</v>
      </c>
      <c r="D54" s="11"/>
      <c r="E54" s="11"/>
      <c r="F54" s="11"/>
      <c r="G54" s="11"/>
      <c r="H54" s="11"/>
      <c r="I54" s="11"/>
      <c r="J54" s="11"/>
      <c r="K54" s="11"/>
      <c r="L54" s="11"/>
      <c r="M54" s="11"/>
      <c r="N54" s="11"/>
      <c r="O54" s="11"/>
      <c r="P54" s="11"/>
      <c r="Q54" s="11"/>
      <c r="R54" s="11"/>
      <c r="S54" s="11"/>
    </row>
    <row r="55" spans="1:19" ht="20.100000000000001" customHeight="1">
      <c r="A55" s="9">
        <v>1</v>
      </c>
      <c r="B55" s="10" t="s">
        <v>69</v>
      </c>
      <c r="C55" s="11">
        <f>C56+C59</f>
        <v>0</v>
      </c>
      <c r="D55" s="11"/>
      <c r="E55" s="11"/>
      <c r="F55" s="11"/>
      <c r="G55" s="11"/>
      <c r="H55" s="11"/>
      <c r="I55" s="11"/>
      <c r="J55" s="11"/>
      <c r="K55" s="11"/>
      <c r="L55" s="11"/>
      <c r="M55" s="11"/>
      <c r="N55" s="11"/>
      <c r="O55" s="11"/>
      <c r="P55" s="11"/>
      <c r="Q55" s="11"/>
      <c r="R55" s="11"/>
      <c r="S55" s="11"/>
    </row>
    <row r="56" spans="1:19" ht="20.100000000000001" customHeight="1">
      <c r="A56" s="13" t="s">
        <v>21</v>
      </c>
      <c r="B56" s="22" t="s">
        <v>70</v>
      </c>
      <c r="C56" s="23">
        <f>C57+C58</f>
        <v>0</v>
      </c>
      <c r="D56" s="23"/>
      <c r="E56" s="23"/>
      <c r="F56" s="23"/>
      <c r="G56" s="23"/>
      <c r="H56" s="23"/>
      <c r="I56" s="23"/>
      <c r="J56" s="23"/>
      <c r="K56" s="23"/>
      <c r="L56" s="23"/>
      <c r="M56" s="23"/>
      <c r="N56" s="23"/>
      <c r="O56" s="23"/>
      <c r="P56" s="23"/>
      <c r="Q56" s="23"/>
      <c r="R56" s="23"/>
      <c r="S56" s="23"/>
    </row>
    <row r="57" spans="1:19" ht="20.100000000000001" customHeight="1">
      <c r="A57" s="13"/>
      <c r="B57" s="24" t="s">
        <v>71</v>
      </c>
      <c r="C57" s="25">
        <v>0</v>
      </c>
      <c r="D57" s="25"/>
      <c r="E57" s="25"/>
      <c r="F57" s="25"/>
      <c r="G57" s="25"/>
      <c r="H57" s="25"/>
      <c r="I57" s="25"/>
      <c r="J57" s="25"/>
      <c r="K57" s="25"/>
      <c r="L57" s="25"/>
      <c r="M57" s="25"/>
      <c r="N57" s="25"/>
      <c r="O57" s="25"/>
      <c r="P57" s="25"/>
      <c r="Q57" s="25"/>
      <c r="R57" s="25"/>
      <c r="S57" s="25"/>
    </row>
    <row r="58" spans="1:19" ht="20.100000000000001" customHeight="1">
      <c r="A58" s="13"/>
      <c r="B58" s="24" t="s">
        <v>72</v>
      </c>
      <c r="C58" s="25">
        <v>0</v>
      </c>
      <c r="D58" s="25"/>
      <c r="E58" s="25"/>
      <c r="F58" s="25"/>
      <c r="G58" s="25"/>
      <c r="H58" s="25"/>
      <c r="I58" s="25"/>
      <c r="J58" s="25"/>
      <c r="K58" s="25"/>
      <c r="L58" s="25"/>
      <c r="M58" s="25"/>
      <c r="N58" s="25"/>
      <c r="O58" s="25"/>
      <c r="P58" s="25"/>
      <c r="Q58" s="25"/>
      <c r="R58" s="25"/>
      <c r="S58" s="25"/>
    </row>
    <row r="59" spans="1:19" ht="20.100000000000001" customHeight="1">
      <c r="A59" s="13" t="s">
        <v>23</v>
      </c>
      <c r="B59" s="24" t="s">
        <v>73</v>
      </c>
      <c r="C59" s="26">
        <f>C60+C61</f>
        <v>0</v>
      </c>
      <c r="D59" s="26"/>
      <c r="E59" s="26"/>
      <c r="F59" s="26"/>
      <c r="G59" s="26"/>
      <c r="H59" s="26"/>
      <c r="I59" s="26"/>
      <c r="J59" s="26"/>
      <c r="K59" s="26"/>
      <c r="L59" s="26"/>
      <c r="M59" s="26"/>
      <c r="N59" s="26"/>
      <c r="O59" s="26"/>
      <c r="P59" s="26"/>
      <c r="Q59" s="26"/>
      <c r="R59" s="26"/>
      <c r="S59" s="26"/>
    </row>
    <row r="60" spans="1:19" ht="20.100000000000001" customHeight="1">
      <c r="A60" s="9"/>
      <c r="B60" s="24" t="s">
        <v>71</v>
      </c>
      <c r="C60" s="25">
        <v>0</v>
      </c>
      <c r="D60" s="25"/>
      <c r="E60" s="25"/>
      <c r="F60" s="25"/>
      <c r="G60" s="25"/>
      <c r="H60" s="25"/>
      <c r="I60" s="25"/>
      <c r="J60" s="25"/>
      <c r="K60" s="25"/>
      <c r="L60" s="25"/>
      <c r="M60" s="25"/>
      <c r="N60" s="25"/>
      <c r="O60" s="25"/>
      <c r="P60" s="25"/>
      <c r="Q60" s="25"/>
      <c r="R60" s="25"/>
      <c r="S60" s="25"/>
    </row>
    <row r="61" spans="1:19" ht="20.100000000000001" customHeight="1">
      <c r="A61" s="9"/>
      <c r="B61" s="24" t="s">
        <v>72</v>
      </c>
      <c r="C61" s="25">
        <v>0</v>
      </c>
      <c r="D61" s="25"/>
      <c r="E61" s="25"/>
      <c r="F61" s="25"/>
      <c r="G61" s="25"/>
      <c r="H61" s="25"/>
      <c r="I61" s="25"/>
      <c r="J61" s="25"/>
      <c r="K61" s="25"/>
      <c r="L61" s="25"/>
      <c r="M61" s="25"/>
      <c r="N61" s="25"/>
      <c r="O61" s="25"/>
      <c r="P61" s="25"/>
      <c r="Q61" s="25"/>
      <c r="R61" s="25"/>
      <c r="S61" s="25"/>
    </row>
    <row r="62" spans="1:19" ht="30" customHeight="1">
      <c r="A62" s="9">
        <v>2</v>
      </c>
      <c r="B62" s="10" t="s">
        <v>74</v>
      </c>
      <c r="C62" s="11">
        <f>C63+C64+C65</f>
        <v>1720297</v>
      </c>
      <c r="D62" s="11"/>
      <c r="E62" s="11"/>
      <c r="F62" s="11"/>
      <c r="G62" s="11"/>
      <c r="H62" s="11"/>
      <c r="I62" s="11"/>
      <c r="J62" s="11"/>
      <c r="K62" s="11"/>
      <c r="L62" s="11"/>
      <c r="M62" s="11"/>
      <c r="N62" s="11"/>
      <c r="O62" s="11"/>
      <c r="P62" s="11"/>
      <c r="Q62" s="11"/>
      <c r="R62" s="11"/>
      <c r="S62" s="11"/>
    </row>
    <row r="63" spans="1:19" ht="20.100000000000001" customHeight="1">
      <c r="A63" s="13" t="s">
        <v>21</v>
      </c>
      <c r="B63" s="24" t="s">
        <v>75</v>
      </c>
      <c r="C63" s="25">
        <v>1022163</v>
      </c>
      <c r="D63" s="25"/>
      <c r="E63" s="25"/>
      <c r="F63" s="25"/>
      <c r="G63" s="25"/>
      <c r="H63" s="25"/>
      <c r="I63" s="25"/>
      <c r="J63" s="25"/>
      <c r="K63" s="25"/>
      <c r="L63" s="25"/>
      <c r="M63" s="25"/>
      <c r="N63" s="25"/>
      <c r="O63" s="25"/>
      <c r="P63" s="25"/>
      <c r="Q63" s="25"/>
      <c r="R63" s="25"/>
      <c r="S63" s="25"/>
    </row>
    <row r="64" spans="1:19" ht="21.75" customHeight="1">
      <c r="A64" s="13" t="s">
        <v>23</v>
      </c>
      <c r="B64" s="24" t="s">
        <v>76</v>
      </c>
      <c r="C64" s="25">
        <v>698134</v>
      </c>
      <c r="D64" s="25"/>
      <c r="E64" s="25"/>
      <c r="F64" s="25"/>
      <c r="G64" s="25"/>
      <c r="H64" s="25"/>
      <c r="I64" s="25"/>
      <c r="J64" s="25"/>
      <c r="K64" s="25"/>
      <c r="L64" s="25"/>
      <c r="M64" s="25"/>
      <c r="N64" s="25"/>
      <c r="O64" s="25"/>
      <c r="P64" s="25"/>
      <c r="Q64" s="25"/>
      <c r="R64" s="25"/>
      <c r="S64" s="25"/>
    </row>
    <row r="65" spans="1:19" ht="20.100000000000001" customHeight="1">
      <c r="A65" s="13" t="s">
        <v>25</v>
      </c>
      <c r="B65" s="24" t="s">
        <v>77</v>
      </c>
      <c r="C65" s="27">
        <v>0</v>
      </c>
      <c r="D65" s="27"/>
      <c r="E65" s="27"/>
      <c r="F65" s="27"/>
      <c r="G65" s="27"/>
      <c r="H65" s="27"/>
      <c r="I65" s="27"/>
      <c r="J65" s="27"/>
      <c r="K65" s="27"/>
      <c r="L65" s="27"/>
      <c r="M65" s="27"/>
      <c r="N65" s="27"/>
      <c r="O65" s="27"/>
      <c r="P65" s="27"/>
      <c r="Q65" s="27"/>
      <c r="R65" s="27"/>
      <c r="S65" s="27"/>
    </row>
    <row r="66" spans="1:19" ht="33" customHeight="1">
      <c r="A66" s="9">
        <v>3</v>
      </c>
      <c r="B66" s="10" t="s">
        <v>78</v>
      </c>
      <c r="C66" s="11">
        <f>C67+C68</f>
        <v>170517</v>
      </c>
      <c r="D66" s="11"/>
      <c r="E66" s="11"/>
      <c r="F66" s="11"/>
      <c r="G66" s="11"/>
      <c r="H66" s="11"/>
      <c r="I66" s="11"/>
      <c r="J66" s="11"/>
      <c r="K66" s="11"/>
      <c r="L66" s="11"/>
      <c r="M66" s="11"/>
      <c r="N66" s="11"/>
      <c r="O66" s="11"/>
      <c r="P66" s="11"/>
      <c r="Q66" s="11"/>
      <c r="R66" s="11"/>
      <c r="S66" s="11"/>
    </row>
    <row r="67" spans="1:19" ht="18" customHeight="1">
      <c r="A67" s="13" t="s">
        <v>21</v>
      </c>
      <c r="B67" s="24" t="s">
        <v>75</v>
      </c>
      <c r="C67" s="15">
        <v>165467</v>
      </c>
      <c r="D67" s="15"/>
      <c r="E67" s="15"/>
      <c r="F67" s="15"/>
      <c r="G67" s="15"/>
      <c r="H67" s="15"/>
      <c r="I67" s="15"/>
      <c r="J67" s="15"/>
      <c r="K67" s="15"/>
      <c r="L67" s="15"/>
      <c r="M67" s="15"/>
      <c r="N67" s="15"/>
      <c r="O67" s="15"/>
      <c r="P67" s="15"/>
      <c r="Q67" s="15"/>
      <c r="R67" s="15"/>
      <c r="S67" s="15"/>
    </row>
    <row r="68" spans="1:19" ht="18" customHeight="1">
      <c r="A68" s="13" t="s">
        <v>23</v>
      </c>
      <c r="B68" s="24" t="s">
        <v>76</v>
      </c>
      <c r="C68" s="15">
        <v>5050</v>
      </c>
      <c r="D68" s="15"/>
      <c r="E68" s="15"/>
      <c r="F68" s="15"/>
      <c r="G68" s="15"/>
      <c r="H68" s="15"/>
      <c r="I68" s="15"/>
      <c r="J68" s="15"/>
      <c r="K68" s="15"/>
      <c r="L68" s="15"/>
      <c r="M68" s="15"/>
      <c r="N68" s="15"/>
      <c r="O68" s="15"/>
      <c r="P68" s="15"/>
      <c r="Q68" s="15"/>
      <c r="R68" s="15"/>
      <c r="S68" s="15"/>
    </row>
    <row r="69" spans="1:19" ht="24" hidden="1" customHeight="1">
      <c r="A69" s="9" t="s">
        <v>8</v>
      </c>
      <c r="B69" s="10" t="s">
        <v>79</v>
      </c>
      <c r="C69" s="28">
        <v>0</v>
      </c>
      <c r="D69" s="28"/>
      <c r="E69" s="28"/>
      <c r="F69" s="28"/>
      <c r="G69" s="28"/>
      <c r="H69" s="28"/>
      <c r="I69" s="28"/>
      <c r="J69" s="28"/>
      <c r="K69" s="28"/>
      <c r="L69" s="28"/>
      <c r="M69" s="28"/>
      <c r="N69" s="28"/>
      <c r="O69" s="28"/>
      <c r="P69" s="28"/>
      <c r="Q69" s="28"/>
      <c r="R69" s="28"/>
      <c r="S69" s="28"/>
    </row>
    <row r="70" spans="1:19" ht="25.5" hidden="1" customHeight="1">
      <c r="A70" s="9" t="s">
        <v>80</v>
      </c>
      <c r="B70" s="10" t="s">
        <v>81</v>
      </c>
      <c r="C70" s="11">
        <v>30800</v>
      </c>
      <c r="D70" s="11"/>
      <c r="E70" s="11"/>
      <c r="F70" s="11"/>
      <c r="G70" s="11"/>
      <c r="H70" s="11"/>
      <c r="I70" s="11"/>
      <c r="J70" s="11"/>
      <c r="K70" s="11"/>
      <c r="L70" s="11"/>
      <c r="M70" s="11"/>
      <c r="N70" s="11"/>
      <c r="O70" s="11"/>
      <c r="P70" s="11"/>
      <c r="Q70" s="11"/>
      <c r="R70" s="11"/>
      <c r="S70" s="11"/>
    </row>
    <row r="71" spans="1:19" ht="33.75" customHeight="1">
      <c r="A71" s="29" t="s">
        <v>82</v>
      </c>
      <c r="B71" s="30" t="s">
        <v>83</v>
      </c>
      <c r="C71" s="31"/>
      <c r="D71" s="31"/>
      <c r="E71" s="31"/>
      <c r="F71" s="31"/>
      <c r="G71" s="31"/>
      <c r="H71" s="31"/>
      <c r="I71" s="31"/>
      <c r="J71" s="31"/>
      <c r="K71" s="31"/>
      <c r="L71" s="31"/>
      <c r="M71" s="31"/>
      <c r="N71" s="31"/>
      <c r="O71" s="31"/>
      <c r="P71" s="31"/>
      <c r="Q71" s="31"/>
      <c r="R71" s="31"/>
      <c r="S71" s="31"/>
    </row>
    <row r="72" spans="1:19">
      <c r="A72" s="32"/>
    </row>
    <row r="73" spans="1:19">
      <c r="A73" s="32"/>
    </row>
    <row r="74" spans="1:19" ht="30" customHeight="1">
      <c r="A74" s="160"/>
      <c r="B74" s="33"/>
      <c r="C74" s="161"/>
      <c r="D74" s="161"/>
      <c r="E74" s="161"/>
      <c r="F74" s="161"/>
      <c r="G74" s="161"/>
      <c r="H74" s="161"/>
      <c r="I74" s="161"/>
      <c r="J74" s="161"/>
      <c r="K74" s="161"/>
      <c r="L74" s="161"/>
    </row>
    <row r="75" spans="1:19" ht="15" customHeight="1">
      <c r="A75" s="160"/>
      <c r="B75" s="34"/>
      <c r="C75" s="162"/>
      <c r="D75" s="162"/>
      <c r="E75" s="162"/>
      <c r="F75" s="162"/>
      <c r="G75" s="162"/>
      <c r="H75" s="162"/>
      <c r="I75" s="162"/>
      <c r="J75" s="162"/>
      <c r="K75" s="162"/>
      <c r="L75" s="162"/>
    </row>
    <row r="76" spans="1:19" ht="15.75" customHeight="1">
      <c r="A76" s="160"/>
      <c r="B76" s="34"/>
      <c r="C76" s="162"/>
      <c r="D76" s="162"/>
      <c r="E76" s="162"/>
      <c r="F76" s="162"/>
      <c r="G76" s="162"/>
      <c r="H76" s="162"/>
      <c r="I76" s="162"/>
      <c r="J76" s="162"/>
      <c r="K76" s="162"/>
      <c r="L76" s="162"/>
    </row>
    <row r="77" spans="1:19" ht="13.5" customHeight="1">
      <c r="A77" s="160"/>
      <c r="B77" s="33"/>
      <c r="C77" s="163"/>
      <c r="D77" s="163"/>
      <c r="E77" s="163"/>
      <c r="F77" s="163"/>
      <c r="G77" s="163"/>
      <c r="H77" s="163"/>
      <c r="I77" s="163"/>
      <c r="J77" s="163"/>
      <c r="K77" s="163"/>
      <c r="L77" s="163"/>
    </row>
  </sheetData>
  <mergeCells count="14">
    <mergeCell ref="R5:S5"/>
    <mergeCell ref="A2:S2"/>
    <mergeCell ref="R1:S1"/>
    <mergeCell ref="A74:A77"/>
    <mergeCell ref="C74:L74"/>
    <mergeCell ref="C75:L75"/>
    <mergeCell ref="C76:L76"/>
    <mergeCell ref="C77:L77"/>
    <mergeCell ref="G5:J5"/>
    <mergeCell ref="K1:L1"/>
    <mergeCell ref="A3:L3"/>
    <mergeCell ref="A5:A6"/>
    <mergeCell ref="B5:B6"/>
    <mergeCell ref="K5:L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33"/>
  <sheetViews>
    <sheetView topLeftCell="A19" workbookViewId="0">
      <selection activeCell="F12" sqref="F12"/>
    </sheetView>
  </sheetViews>
  <sheetFormatPr defaultColWidth="7.375" defaultRowHeight="15.75"/>
  <cols>
    <col min="1" max="1" width="6" style="43" customWidth="1"/>
    <col min="2" max="2" width="37.625" style="43" customWidth="1"/>
    <col min="3" max="3" width="9.375" style="43" customWidth="1"/>
    <col min="4" max="4" width="9.125" style="43" customWidth="1"/>
    <col min="5" max="5" width="10.125" style="43" customWidth="1"/>
    <col min="6" max="6" width="8.25" style="43" customWidth="1"/>
    <col min="7" max="7" width="10.5" style="43" customWidth="1"/>
    <col min="8" max="8" width="12.125" style="43" bestFit="1" customWidth="1"/>
    <col min="9" max="9" width="10.875" style="43" customWidth="1"/>
    <col min="10" max="10" width="11" style="43" customWidth="1"/>
    <col min="11" max="11" width="8.875" style="43" customWidth="1"/>
    <col min="12" max="12" width="12.625" style="43" customWidth="1"/>
    <col min="13" max="13" width="9.625" style="43" customWidth="1"/>
    <col min="14" max="14" width="9.875" style="43" customWidth="1"/>
    <col min="15" max="15" width="12.125" style="43" customWidth="1"/>
    <col min="16" max="256" width="7.375" style="43"/>
    <col min="257" max="257" width="6" style="43" customWidth="1"/>
    <col min="258" max="258" width="48.375" style="43" customWidth="1"/>
    <col min="259" max="259" width="8" style="43" customWidth="1"/>
    <col min="260" max="260" width="10.375" style="43" customWidth="1"/>
    <col min="261" max="261" width="9" style="43" customWidth="1"/>
    <col min="262" max="262" width="8.25" style="43" customWidth="1"/>
    <col min="263" max="263" width="10.5" style="43" customWidth="1"/>
    <col min="264" max="264" width="9.875" style="43" customWidth="1"/>
    <col min="265" max="265" width="10.875" style="43" customWidth="1"/>
    <col min="266" max="266" width="9.625" style="43" customWidth="1"/>
    <col min="267" max="267" width="8.875" style="43" customWidth="1"/>
    <col min="268" max="268" width="12.625" style="43" customWidth="1"/>
    <col min="269" max="269" width="9.625" style="43" customWidth="1"/>
    <col min="270" max="270" width="9.875" style="43" customWidth="1"/>
    <col min="271" max="271" width="12.125" style="43" customWidth="1"/>
    <col min="272" max="512" width="7.375" style="43"/>
    <col min="513" max="513" width="6" style="43" customWidth="1"/>
    <col min="514" max="514" width="48.375" style="43" customWidth="1"/>
    <col min="515" max="515" width="8" style="43" customWidth="1"/>
    <col min="516" max="516" width="10.375" style="43" customWidth="1"/>
    <col min="517" max="517" width="9" style="43" customWidth="1"/>
    <col min="518" max="518" width="8.25" style="43" customWidth="1"/>
    <col min="519" max="519" width="10.5" style="43" customWidth="1"/>
    <col min="520" max="520" width="9.875" style="43" customWidth="1"/>
    <col min="521" max="521" width="10.875" style="43" customWidth="1"/>
    <col min="522" max="522" width="9.625" style="43" customWidth="1"/>
    <col min="523" max="523" width="8.875" style="43" customWidth="1"/>
    <col min="524" max="524" width="12.625" style="43" customWidth="1"/>
    <col min="525" max="525" width="9.625" style="43" customWidth="1"/>
    <col min="526" max="526" width="9.875" style="43" customWidth="1"/>
    <col min="527" max="527" width="12.125" style="43" customWidth="1"/>
    <col min="528" max="768" width="7.375" style="43"/>
    <col min="769" max="769" width="6" style="43" customWidth="1"/>
    <col min="770" max="770" width="48.375" style="43" customWidth="1"/>
    <col min="771" max="771" width="8" style="43" customWidth="1"/>
    <col min="772" max="772" width="10.375" style="43" customWidth="1"/>
    <col min="773" max="773" width="9" style="43" customWidth="1"/>
    <col min="774" max="774" width="8.25" style="43" customWidth="1"/>
    <col min="775" max="775" width="10.5" style="43" customWidth="1"/>
    <col min="776" max="776" width="9.875" style="43" customWidth="1"/>
    <col min="777" max="777" width="10.875" style="43" customWidth="1"/>
    <col min="778" max="778" width="9.625" style="43" customWidth="1"/>
    <col min="779" max="779" width="8.875" style="43" customWidth="1"/>
    <col min="780" max="780" width="12.625" style="43" customWidth="1"/>
    <col min="781" max="781" width="9.625" style="43" customWidth="1"/>
    <col min="782" max="782" width="9.875" style="43" customWidth="1"/>
    <col min="783" max="783" width="12.125" style="43" customWidth="1"/>
    <col min="784" max="1024" width="7.375" style="43"/>
    <col min="1025" max="1025" width="6" style="43" customWidth="1"/>
    <col min="1026" max="1026" width="48.375" style="43" customWidth="1"/>
    <col min="1027" max="1027" width="8" style="43" customWidth="1"/>
    <col min="1028" max="1028" width="10.375" style="43" customWidth="1"/>
    <col min="1029" max="1029" width="9" style="43" customWidth="1"/>
    <col min="1030" max="1030" width="8.25" style="43" customWidth="1"/>
    <col min="1031" max="1031" width="10.5" style="43" customWidth="1"/>
    <col min="1032" max="1032" width="9.875" style="43" customWidth="1"/>
    <col min="1033" max="1033" width="10.875" style="43" customWidth="1"/>
    <col min="1034" max="1034" width="9.625" style="43" customWidth="1"/>
    <col min="1035" max="1035" width="8.875" style="43" customWidth="1"/>
    <col min="1036" max="1036" width="12.625" style="43" customWidth="1"/>
    <col min="1037" max="1037" width="9.625" style="43" customWidth="1"/>
    <col min="1038" max="1038" width="9.875" style="43" customWidth="1"/>
    <col min="1039" max="1039" width="12.125" style="43" customWidth="1"/>
    <col min="1040" max="1280" width="7.375" style="43"/>
    <col min="1281" max="1281" width="6" style="43" customWidth="1"/>
    <col min="1282" max="1282" width="48.375" style="43" customWidth="1"/>
    <col min="1283" max="1283" width="8" style="43" customWidth="1"/>
    <col min="1284" max="1284" width="10.375" style="43" customWidth="1"/>
    <col min="1285" max="1285" width="9" style="43" customWidth="1"/>
    <col min="1286" max="1286" width="8.25" style="43" customWidth="1"/>
    <col min="1287" max="1287" width="10.5" style="43" customWidth="1"/>
    <col min="1288" max="1288" width="9.875" style="43" customWidth="1"/>
    <col min="1289" max="1289" width="10.875" style="43" customWidth="1"/>
    <col min="1290" max="1290" width="9.625" style="43" customWidth="1"/>
    <col min="1291" max="1291" width="8.875" style="43" customWidth="1"/>
    <col min="1292" max="1292" width="12.625" style="43" customWidth="1"/>
    <col min="1293" max="1293" width="9.625" style="43" customWidth="1"/>
    <col min="1294" max="1294" width="9.875" style="43" customWidth="1"/>
    <col min="1295" max="1295" width="12.125" style="43" customWidth="1"/>
    <col min="1296" max="1536" width="7.375" style="43"/>
    <col min="1537" max="1537" width="6" style="43" customWidth="1"/>
    <col min="1538" max="1538" width="48.375" style="43" customWidth="1"/>
    <col min="1539" max="1539" width="8" style="43" customWidth="1"/>
    <col min="1540" max="1540" width="10.375" style="43" customWidth="1"/>
    <col min="1541" max="1541" width="9" style="43" customWidth="1"/>
    <col min="1542" max="1542" width="8.25" style="43" customWidth="1"/>
    <col min="1543" max="1543" width="10.5" style="43" customWidth="1"/>
    <col min="1544" max="1544" width="9.875" style="43" customWidth="1"/>
    <col min="1545" max="1545" width="10.875" style="43" customWidth="1"/>
    <col min="1546" max="1546" width="9.625" style="43" customWidth="1"/>
    <col min="1547" max="1547" width="8.875" style="43" customWidth="1"/>
    <col min="1548" max="1548" width="12.625" style="43" customWidth="1"/>
    <col min="1549" max="1549" width="9.625" style="43" customWidth="1"/>
    <col min="1550" max="1550" width="9.875" style="43" customWidth="1"/>
    <col min="1551" max="1551" width="12.125" style="43" customWidth="1"/>
    <col min="1552" max="1792" width="7.375" style="43"/>
    <col min="1793" max="1793" width="6" style="43" customWidth="1"/>
    <col min="1794" max="1794" width="48.375" style="43" customWidth="1"/>
    <col min="1795" max="1795" width="8" style="43" customWidth="1"/>
    <col min="1796" max="1796" width="10.375" style="43" customWidth="1"/>
    <col min="1797" max="1797" width="9" style="43" customWidth="1"/>
    <col min="1798" max="1798" width="8.25" style="43" customWidth="1"/>
    <col min="1799" max="1799" width="10.5" style="43" customWidth="1"/>
    <col min="1800" max="1800" width="9.875" style="43" customWidth="1"/>
    <col min="1801" max="1801" width="10.875" style="43" customWidth="1"/>
    <col min="1802" max="1802" width="9.625" style="43" customWidth="1"/>
    <col min="1803" max="1803" width="8.875" style="43" customWidth="1"/>
    <col min="1804" max="1804" width="12.625" style="43" customWidth="1"/>
    <col min="1805" max="1805" width="9.625" style="43" customWidth="1"/>
    <col min="1806" max="1806" width="9.875" style="43" customWidth="1"/>
    <col min="1807" max="1807" width="12.125" style="43" customWidth="1"/>
    <col min="1808" max="2048" width="7.375" style="43"/>
    <col min="2049" max="2049" width="6" style="43" customWidth="1"/>
    <col min="2050" max="2050" width="48.375" style="43" customWidth="1"/>
    <col min="2051" max="2051" width="8" style="43" customWidth="1"/>
    <col min="2052" max="2052" width="10.375" style="43" customWidth="1"/>
    <col min="2053" max="2053" width="9" style="43" customWidth="1"/>
    <col min="2054" max="2054" width="8.25" style="43" customWidth="1"/>
    <col min="2055" max="2055" width="10.5" style="43" customWidth="1"/>
    <col min="2056" max="2056" width="9.875" style="43" customWidth="1"/>
    <col min="2057" max="2057" width="10.875" style="43" customWidth="1"/>
    <col min="2058" max="2058" width="9.625" style="43" customWidth="1"/>
    <col min="2059" max="2059" width="8.875" style="43" customWidth="1"/>
    <col min="2060" max="2060" width="12.625" style="43" customWidth="1"/>
    <col min="2061" max="2061" width="9.625" style="43" customWidth="1"/>
    <col min="2062" max="2062" width="9.875" style="43" customWidth="1"/>
    <col min="2063" max="2063" width="12.125" style="43" customWidth="1"/>
    <col min="2064" max="2304" width="7.375" style="43"/>
    <col min="2305" max="2305" width="6" style="43" customWidth="1"/>
    <col min="2306" max="2306" width="48.375" style="43" customWidth="1"/>
    <col min="2307" max="2307" width="8" style="43" customWidth="1"/>
    <col min="2308" max="2308" width="10.375" style="43" customWidth="1"/>
    <col min="2309" max="2309" width="9" style="43" customWidth="1"/>
    <col min="2310" max="2310" width="8.25" style="43" customWidth="1"/>
    <col min="2311" max="2311" width="10.5" style="43" customWidth="1"/>
    <col min="2312" max="2312" width="9.875" style="43" customWidth="1"/>
    <col min="2313" max="2313" width="10.875" style="43" customWidth="1"/>
    <col min="2314" max="2314" width="9.625" style="43" customWidth="1"/>
    <col min="2315" max="2315" width="8.875" style="43" customWidth="1"/>
    <col min="2316" max="2316" width="12.625" style="43" customWidth="1"/>
    <col min="2317" max="2317" width="9.625" style="43" customWidth="1"/>
    <col min="2318" max="2318" width="9.875" style="43" customWidth="1"/>
    <col min="2319" max="2319" width="12.125" style="43" customWidth="1"/>
    <col min="2320" max="2560" width="7.375" style="43"/>
    <col min="2561" max="2561" width="6" style="43" customWidth="1"/>
    <col min="2562" max="2562" width="48.375" style="43" customWidth="1"/>
    <col min="2563" max="2563" width="8" style="43" customWidth="1"/>
    <col min="2564" max="2564" width="10.375" style="43" customWidth="1"/>
    <col min="2565" max="2565" width="9" style="43" customWidth="1"/>
    <col min="2566" max="2566" width="8.25" style="43" customWidth="1"/>
    <col min="2567" max="2567" width="10.5" style="43" customWidth="1"/>
    <col min="2568" max="2568" width="9.875" style="43" customWidth="1"/>
    <col min="2569" max="2569" width="10.875" style="43" customWidth="1"/>
    <col min="2570" max="2570" width="9.625" style="43" customWidth="1"/>
    <col min="2571" max="2571" width="8.875" style="43" customWidth="1"/>
    <col min="2572" max="2572" width="12.625" style="43" customWidth="1"/>
    <col min="2573" max="2573" width="9.625" style="43" customWidth="1"/>
    <col min="2574" max="2574" width="9.875" style="43" customWidth="1"/>
    <col min="2575" max="2575" width="12.125" style="43" customWidth="1"/>
    <col min="2576" max="2816" width="7.375" style="43"/>
    <col min="2817" max="2817" width="6" style="43" customWidth="1"/>
    <col min="2818" max="2818" width="48.375" style="43" customWidth="1"/>
    <col min="2819" max="2819" width="8" style="43" customWidth="1"/>
    <col min="2820" max="2820" width="10.375" style="43" customWidth="1"/>
    <col min="2821" max="2821" width="9" style="43" customWidth="1"/>
    <col min="2822" max="2822" width="8.25" style="43" customWidth="1"/>
    <col min="2823" max="2823" width="10.5" style="43" customWidth="1"/>
    <col min="2824" max="2824" width="9.875" style="43" customWidth="1"/>
    <col min="2825" max="2825" width="10.875" style="43" customWidth="1"/>
    <col min="2826" max="2826" width="9.625" style="43" customWidth="1"/>
    <col min="2827" max="2827" width="8.875" style="43" customWidth="1"/>
    <col min="2828" max="2828" width="12.625" style="43" customWidth="1"/>
    <col min="2829" max="2829" width="9.625" style="43" customWidth="1"/>
    <col min="2830" max="2830" width="9.875" style="43" customWidth="1"/>
    <col min="2831" max="2831" width="12.125" style="43" customWidth="1"/>
    <col min="2832" max="3072" width="7.375" style="43"/>
    <col min="3073" max="3073" width="6" style="43" customWidth="1"/>
    <col min="3074" max="3074" width="48.375" style="43" customWidth="1"/>
    <col min="3075" max="3075" width="8" style="43" customWidth="1"/>
    <col min="3076" max="3076" width="10.375" style="43" customWidth="1"/>
    <col min="3077" max="3077" width="9" style="43" customWidth="1"/>
    <col min="3078" max="3078" width="8.25" style="43" customWidth="1"/>
    <col min="3079" max="3079" width="10.5" style="43" customWidth="1"/>
    <col min="3080" max="3080" width="9.875" style="43" customWidth="1"/>
    <col min="3081" max="3081" width="10.875" style="43" customWidth="1"/>
    <col min="3082" max="3082" width="9.625" style="43" customWidth="1"/>
    <col min="3083" max="3083" width="8.875" style="43" customWidth="1"/>
    <col min="3084" max="3084" width="12.625" style="43" customWidth="1"/>
    <col min="3085" max="3085" width="9.625" style="43" customWidth="1"/>
    <col min="3086" max="3086" width="9.875" style="43" customWidth="1"/>
    <col min="3087" max="3087" width="12.125" style="43" customWidth="1"/>
    <col min="3088" max="3328" width="7.375" style="43"/>
    <col min="3329" max="3329" width="6" style="43" customWidth="1"/>
    <col min="3330" max="3330" width="48.375" style="43" customWidth="1"/>
    <col min="3331" max="3331" width="8" style="43" customWidth="1"/>
    <col min="3332" max="3332" width="10.375" style="43" customWidth="1"/>
    <col min="3333" max="3333" width="9" style="43" customWidth="1"/>
    <col min="3334" max="3334" width="8.25" style="43" customWidth="1"/>
    <col min="3335" max="3335" width="10.5" style="43" customWidth="1"/>
    <col min="3336" max="3336" width="9.875" style="43" customWidth="1"/>
    <col min="3337" max="3337" width="10.875" style="43" customWidth="1"/>
    <col min="3338" max="3338" width="9.625" style="43" customWidth="1"/>
    <col min="3339" max="3339" width="8.875" style="43" customWidth="1"/>
    <col min="3340" max="3340" width="12.625" style="43" customWidth="1"/>
    <col min="3341" max="3341" width="9.625" style="43" customWidth="1"/>
    <col min="3342" max="3342" width="9.875" style="43" customWidth="1"/>
    <col min="3343" max="3343" width="12.125" style="43" customWidth="1"/>
    <col min="3344" max="3584" width="7.375" style="43"/>
    <col min="3585" max="3585" width="6" style="43" customWidth="1"/>
    <col min="3586" max="3586" width="48.375" style="43" customWidth="1"/>
    <col min="3587" max="3587" width="8" style="43" customWidth="1"/>
    <col min="3588" max="3588" width="10.375" style="43" customWidth="1"/>
    <col min="3589" max="3589" width="9" style="43" customWidth="1"/>
    <col min="3590" max="3590" width="8.25" style="43" customWidth="1"/>
    <col min="3591" max="3591" width="10.5" style="43" customWidth="1"/>
    <col min="3592" max="3592" width="9.875" style="43" customWidth="1"/>
    <col min="3593" max="3593" width="10.875" style="43" customWidth="1"/>
    <col min="3594" max="3594" width="9.625" style="43" customWidth="1"/>
    <col min="3595" max="3595" width="8.875" style="43" customWidth="1"/>
    <col min="3596" max="3596" width="12.625" style="43" customWidth="1"/>
    <col min="3597" max="3597" width="9.625" style="43" customWidth="1"/>
    <col min="3598" max="3598" width="9.875" style="43" customWidth="1"/>
    <col min="3599" max="3599" width="12.125" style="43" customWidth="1"/>
    <col min="3600" max="3840" width="7.375" style="43"/>
    <col min="3841" max="3841" width="6" style="43" customWidth="1"/>
    <col min="3842" max="3842" width="48.375" style="43" customWidth="1"/>
    <col min="3843" max="3843" width="8" style="43" customWidth="1"/>
    <col min="3844" max="3844" width="10.375" style="43" customWidth="1"/>
    <col min="3845" max="3845" width="9" style="43" customWidth="1"/>
    <col min="3846" max="3846" width="8.25" style="43" customWidth="1"/>
    <col min="3847" max="3847" width="10.5" style="43" customWidth="1"/>
    <col min="3848" max="3848" width="9.875" style="43" customWidth="1"/>
    <col min="3849" max="3849" width="10.875" style="43" customWidth="1"/>
    <col min="3850" max="3850" width="9.625" style="43" customWidth="1"/>
    <col min="3851" max="3851" width="8.875" style="43" customWidth="1"/>
    <col min="3852" max="3852" width="12.625" style="43" customWidth="1"/>
    <col min="3853" max="3853" width="9.625" style="43" customWidth="1"/>
    <col min="3854" max="3854" width="9.875" style="43" customWidth="1"/>
    <col min="3855" max="3855" width="12.125" style="43" customWidth="1"/>
    <col min="3856" max="4096" width="7.375" style="43"/>
    <col min="4097" max="4097" width="6" style="43" customWidth="1"/>
    <col min="4098" max="4098" width="48.375" style="43" customWidth="1"/>
    <col min="4099" max="4099" width="8" style="43" customWidth="1"/>
    <col min="4100" max="4100" width="10.375" style="43" customWidth="1"/>
    <col min="4101" max="4101" width="9" style="43" customWidth="1"/>
    <col min="4102" max="4102" width="8.25" style="43" customWidth="1"/>
    <col min="4103" max="4103" width="10.5" style="43" customWidth="1"/>
    <col min="4104" max="4104" width="9.875" style="43" customWidth="1"/>
    <col min="4105" max="4105" width="10.875" style="43" customWidth="1"/>
    <col min="4106" max="4106" width="9.625" style="43" customWidth="1"/>
    <col min="4107" max="4107" width="8.875" style="43" customWidth="1"/>
    <col min="4108" max="4108" width="12.625" style="43" customWidth="1"/>
    <col min="4109" max="4109" width="9.625" style="43" customWidth="1"/>
    <col min="4110" max="4110" width="9.875" style="43" customWidth="1"/>
    <col min="4111" max="4111" width="12.125" style="43" customWidth="1"/>
    <col min="4112" max="4352" width="7.375" style="43"/>
    <col min="4353" max="4353" width="6" style="43" customWidth="1"/>
    <col min="4354" max="4354" width="48.375" style="43" customWidth="1"/>
    <col min="4355" max="4355" width="8" style="43" customWidth="1"/>
    <col min="4356" max="4356" width="10.375" style="43" customWidth="1"/>
    <col min="4357" max="4357" width="9" style="43" customWidth="1"/>
    <col min="4358" max="4358" width="8.25" style="43" customWidth="1"/>
    <col min="4359" max="4359" width="10.5" style="43" customWidth="1"/>
    <col min="4360" max="4360" width="9.875" style="43" customWidth="1"/>
    <col min="4361" max="4361" width="10.875" style="43" customWidth="1"/>
    <col min="4362" max="4362" width="9.625" style="43" customWidth="1"/>
    <col min="4363" max="4363" width="8.875" style="43" customWidth="1"/>
    <col min="4364" max="4364" width="12.625" style="43" customWidth="1"/>
    <col min="4365" max="4365" width="9.625" style="43" customWidth="1"/>
    <col min="4366" max="4366" width="9.875" style="43" customWidth="1"/>
    <col min="4367" max="4367" width="12.125" style="43" customWidth="1"/>
    <col min="4368" max="4608" width="7.375" style="43"/>
    <col min="4609" max="4609" width="6" style="43" customWidth="1"/>
    <col min="4610" max="4610" width="48.375" style="43" customWidth="1"/>
    <col min="4611" max="4611" width="8" style="43" customWidth="1"/>
    <col min="4612" max="4612" width="10.375" style="43" customWidth="1"/>
    <col min="4613" max="4613" width="9" style="43" customWidth="1"/>
    <col min="4614" max="4614" width="8.25" style="43" customWidth="1"/>
    <col min="4615" max="4615" width="10.5" style="43" customWidth="1"/>
    <col min="4616" max="4616" width="9.875" style="43" customWidth="1"/>
    <col min="4617" max="4617" width="10.875" style="43" customWidth="1"/>
    <col min="4618" max="4618" width="9.625" style="43" customWidth="1"/>
    <col min="4619" max="4619" width="8.875" style="43" customWidth="1"/>
    <col min="4620" max="4620" width="12.625" style="43" customWidth="1"/>
    <col min="4621" max="4621" width="9.625" style="43" customWidth="1"/>
    <col min="4622" max="4622" width="9.875" style="43" customWidth="1"/>
    <col min="4623" max="4623" width="12.125" style="43" customWidth="1"/>
    <col min="4624" max="4864" width="7.375" style="43"/>
    <col min="4865" max="4865" width="6" style="43" customWidth="1"/>
    <col min="4866" max="4866" width="48.375" style="43" customWidth="1"/>
    <col min="4867" max="4867" width="8" style="43" customWidth="1"/>
    <col min="4868" max="4868" width="10.375" style="43" customWidth="1"/>
    <col min="4869" max="4869" width="9" style="43" customWidth="1"/>
    <col min="4870" max="4870" width="8.25" style="43" customWidth="1"/>
    <col min="4871" max="4871" width="10.5" style="43" customWidth="1"/>
    <col min="4872" max="4872" width="9.875" style="43" customWidth="1"/>
    <col min="4873" max="4873" width="10.875" style="43" customWidth="1"/>
    <col min="4874" max="4874" width="9.625" style="43" customWidth="1"/>
    <col min="4875" max="4875" width="8.875" style="43" customWidth="1"/>
    <col min="4876" max="4876" width="12.625" style="43" customWidth="1"/>
    <col min="4877" max="4877" width="9.625" style="43" customWidth="1"/>
    <col min="4878" max="4878" width="9.875" style="43" customWidth="1"/>
    <col min="4879" max="4879" width="12.125" style="43" customWidth="1"/>
    <col min="4880" max="5120" width="7.375" style="43"/>
    <col min="5121" max="5121" width="6" style="43" customWidth="1"/>
    <col min="5122" max="5122" width="48.375" style="43" customWidth="1"/>
    <col min="5123" max="5123" width="8" style="43" customWidth="1"/>
    <col min="5124" max="5124" width="10.375" style="43" customWidth="1"/>
    <col min="5125" max="5125" width="9" style="43" customWidth="1"/>
    <col min="5126" max="5126" width="8.25" style="43" customWidth="1"/>
    <col min="5127" max="5127" width="10.5" style="43" customWidth="1"/>
    <col min="5128" max="5128" width="9.875" style="43" customWidth="1"/>
    <col min="5129" max="5129" width="10.875" style="43" customWidth="1"/>
    <col min="5130" max="5130" width="9.625" style="43" customWidth="1"/>
    <col min="5131" max="5131" width="8.875" style="43" customWidth="1"/>
    <col min="5132" max="5132" width="12.625" style="43" customWidth="1"/>
    <col min="5133" max="5133" width="9.625" style="43" customWidth="1"/>
    <col min="5134" max="5134" width="9.875" style="43" customWidth="1"/>
    <col min="5135" max="5135" width="12.125" style="43" customWidth="1"/>
    <col min="5136" max="5376" width="7.375" style="43"/>
    <col min="5377" max="5377" width="6" style="43" customWidth="1"/>
    <col min="5378" max="5378" width="48.375" style="43" customWidth="1"/>
    <col min="5379" max="5379" width="8" style="43" customWidth="1"/>
    <col min="5380" max="5380" width="10.375" style="43" customWidth="1"/>
    <col min="5381" max="5381" width="9" style="43" customWidth="1"/>
    <col min="5382" max="5382" width="8.25" style="43" customWidth="1"/>
    <col min="5383" max="5383" width="10.5" style="43" customWidth="1"/>
    <col min="5384" max="5384" width="9.875" style="43" customWidth="1"/>
    <col min="5385" max="5385" width="10.875" style="43" customWidth="1"/>
    <col min="5386" max="5386" width="9.625" style="43" customWidth="1"/>
    <col min="5387" max="5387" width="8.875" style="43" customWidth="1"/>
    <col min="5388" max="5388" width="12.625" style="43" customWidth="1"/>
    <col min="5389" max="5389" width="9.625" style="43" customWidth="1"/>
    <col min="5390" max="5390" width="9.875" style="43" customWidth="1"/>
    <col min="5391" max="5391" width="12.125" style="43" customWidth="1"/>
    <col min="5392" max="5632" width="7.375" style="43"/>
    <col min="5633" max="5633" width="6" style="43" customWidth="1"/>
    <col min="5634" max="5634" width="48.375" style="43" customWidth="1"/>
    <col min="5635" max="5635" width="8" style="43" customWidth="1"/>
    <col min="5636" max="5636" width="10.375" style="43" customWidth="1"/>
    <col min="5637" max="5637" width="9" style="43" customWidth="1"/>
    <col min="5638" max="5638" width="8.25" style="43" customWidth="1"/>
    <col min="5639" max="5639" width="10.5" style="43" customWidth="1"/>
    <col min="5640" max="5640" width="9.875" style="43" customWidth="1"/>
    <col min="5641" max="5641" width="10.875" style="43" customWidth="1"/>
    <col min="5642" max="5642" width="9.625" style="43" customWidth="1"/>
    <col min="5643" max="5643" width="8.875" style="43" customWidth="1"/>
    <col min="5644" max="5644" width="12.625" style="43" customWidth="1"/>
    <col min="5645" max="5645" width="9.625" style="43" customWidth="1"/>
    <col min="5646" max="5646" width="9.875" style="43" customWidth="1"/>
    <col min="5647" max="5647" width="12.125" style="43" customWidth="1"/>
    <col min="5648" max="5888" width="7.375" style="43"/>
    <col min="5889" max="5889" width="6" style="43" customWidth="1"/>
    <col min="5890" max="5890" width="48.375" style="43" customWidth="1"/>
    <col min="5891" max="5891" width="8" style="43" customWidth="1"/>
    <col min="5892" max="5892" width="10.375" style="43" customWidth="1"/>
    <col min="5893" max="5893" width="9" style="43" customWidth="1"/>
    <col min="5894" max="5894" width="8.25" style="43" customWidth="1"/>
    <col min="5895" max="5895" width="10.5" style="43" customWidth="1"/>
    <col min="5896" max="5896" width="9.875" style="43" customWidth="1"/>
    <col min="5897" max="5897" width="10.875" style="43" customWidth="1"/>
    <col min="5898" max="5898" width="9.625" style="43" customWidth="1"/>
    <col min="5899" max="5899" width="8.875" style="43" customWidth="1"/>
    <col min="5900" max="5900" width="12.625" style="43" customWidth="1"/>
    <col min="5901" max="5901" width="9.625" style="43" customWidth="1"/>
    <col min="5902" max="5902" width="9.875" style="43" customWidth="1"/>
    <col min="5903" max="5903" width="12.125" style="43" customWidth="1"/>
    <col min="5904" max="6144" width="7.375" style="43"/>
    <col min="6145" max="6145" width="6" style="43" customWidth="1"/>
    <col min="6146" max="6146" width="48.375" style="43" customWidth="1"/>
    <col min="6147" max="6147" width="8" style="43" customWidth="1"/>
    <col min="6148" max="6148" width="10.375" style="43" customWidth="1"/>
    <col min="6149" max="6149" width="9" style="43" customWidth="1"/>
    <col min="6150" max="6150" width="8.25" style="43" customWidth="1"/>
    <col min="6151" max="6151" width="10.5" style="43" customWidth="1"/>
    <col min="6152" max="6152" width="9.875" style="43" customWidth="1"/>
    <col min="6153" max="6153" width="10.875" style="43" customWidth="1"/>
    <col min="6154" max="6154" width="9.625" style="43" customWidth="1"/>
    <col min="6155" max="6155" width="8.875" style="43" customWidth="1"/>
    <col min="6156" max="6156" width="12.625" style="43" customWidth="1"/>
    <col min="6157" max="6157" width="9.625" style="43" customWidth="1"/>
    <col min="6158" max="6158" width="9.875" style="43" customWidth="1"/>
    <col min="6159" max="6159" width="12.125" style="43" customWidth="1"/>
    <col min="6160" max="6400" width="7.375" style="43"/>
    <col min="6401" max="6401" width="6" style="43" customWidth="1"/>
    <col min="6402" max="6402" width="48.375" style="43" customWidth="1"/>
    <col min="6403" max="6403" width="8" style="43" customWidth="1"/>
    <col min="6404" max="6404" width="10.375" style="43" customWidth="1"/>
    <col min="6405" max="6405" width="9" style="43" customWidth="1"/>
    <col min="6406" max="6406" width="8.25" style="43" customWidth="1"/>
    <col min="6407" max="6407" width="10.5" style="43" customWidth="1"/>
    <col min="6408" max="6408" width="9.875" style="43" customWidth="1"/>
    <col min="6409" max="6409" width="10.875" style="43" customWidth="1"/>
    <col min="6410" max="6410" width="9.625" style="43" customWidth="1"/>
    <col min="6411" max="6411" width="8.875" style="43" customWidth="1"/>
    <col min="6412" max="6412" width="12.625" style="43" customWidth="1"/>
    <col min="6413" max="6413" width="9.625" style="43" customWidth="1"/>
    <col min="6414" max="6414" width="9.875" style="43" customWidth="1"/>
    <col min="6415" max="6415" width="12.125" style="43" customWidth="1"/>
    <col min="6416" max="6656" width="7.375" style="43"/>
    <col min="6657" max="6657" width="6" style="43" customWidth="1"/>
    <col min="6658" max="6658" width="48.375" style="43" customWidth="1"/>
    <col min="6659" max="6659" width="8" style="43" customWidth="1"/>
    <col min="6660" max="6660" width="10.375" style="43" customWidth="1"/>
    <col min="6661" max="6661" width="9" style="43" customWidth="1"/>
    <col min="6662" max="6662" width="8.25" style="43" customWidth="1"/>
    <col min="6663" max="6663" width="10.5" style="43" customWidth="1"/>
    <col min="6664" max="6664" width="9.875" style="43" customWidth="1"/>
    <col min="6665" max="6665" width="10.875" style="43" customWidth="1"/>
    <col min="6666" max="6666" width="9.625" style="43" customWidth="1"/>
    <col min="6667" max="6667" width="8.875" style="43" customWidth="1"/>
    <col min="6668" max="6668" width="12.625" style="43" customWidth="1"/>
    <col min="6669" max="6669" width="9.625" style="43" customWidth="1"/>
    <col min="6670" max="6670" width="9.875" style="43" customWidth="1"/>
    <col min="6671" max="6671" width="12.125" style="43" customWidth="1"/>
    <col min="6672" max="6912" width="7.375" style="43"/>
    <col min="6913" max="6913" width="6" style="43" customWidth="1"/>
    <col min="6914" max="6914" width="48.375" style="43" customWidth="1"/>
    <col min="6915" max="6915" width="8" style="43" customWidth="1"/>
    <col min="6916" max="6916" width="10.375" style="43" customWidth="1"/>
    <col min="6917" max="6917" width="9" style="43" customWidth="1"/>
    <col min="6918" max="6918" width="8.25" style="43" customWidth="1"/>
    <col min="6919" max="6919" width="10.5" style="43" customWidth="1"/>
    <col min="6920" max="6920" width="9.875" style="43" customWidth="1"/>
    <col min="6921" max="6921" width="10.875" style="43" customWidth="1"/>
    <col min="6922" max="6922" width="9.625" style="43" customWidth="1"/>
    <col min="6923" max="6923" width="8.875" style="43" customWidth="1"/>
    <col min="6924" max="6924" width="12.625" style="43" customWidth="1"/>
    <col min="6925" max="6925" width="9.625" style="43" customWidth="1"/>
    <col min="6926" max="6926" width="9.875" style="43" customWidth="1"/>
    <col min="6927" max="6927" width="12.125" style="43" customWidth="1"/>
    <col min="6928" max="7168" width="7.375" style="43"/>
    <col min="7169" max="7169" width="6" style="43" customWidth="1"/>
    <col min="7170" max="7170" width="48.375" style="43" customWidth="1"/>
    <col min="7171" max="7171" width="8" style="43" customWidth="1"/>
    <col min="7172" max="7172" width="10.375" style="43" customWidth="1"/>
    <col min="7173" max="7173" width="9" style="43" customWidth="1"/>
    <col min="7174" max="7174" width="8.25" style="43" customWidth="1"/>
    <col min="7175" max="7175" width="10.5" style="43" customWidth="1"/>
    <col min="7176" max="7176" width="9.875" style="43" customWidth="1"/>
    <col min="7177" max="7177" width="10.875" style="43" customWidth="1"/>
    <col min="7178" max="7178" width="9.625" style="43" customWidth="1"/>
    <col min="7179" max="7179" width="8.875" style="43" customWidth="1"/>
    <col min="7180" max="7180" width="12.625" style="43" customWidth="1"/>
    <col min="7181" max="7181" width="9.625" style="43" customWidth="1"/>
    <col min="7182" max="7182" width="9.875" style="43" customWidth="1"/>
    <col min="7183" max="7183" width="12.125" style="43" customWidth="1"/>
    <col min="7184" max="7424" width="7.375" style="43"/>
    <col min="7425" max="7425" width="6" style="43" customWidth="1"/>
    <col min="7426" max="7426" width="48.375" style="43" customWidth="1"/>
    <col min="7427" max="7427" width="8" style="43" customWidth="1"/>
    <col min="7428" max="7428" width="10.375" style="43" customWidth="1"/>
    <col min="7429" max="7429" width="9" style="43" customWidth="1"/>
    <col min="7430" max="7430" width="8.25" style="43" customWidth="1"/>
    <col min="7431" max="7431" width="10.5" style="43" customWidth="1"/>
    <col min="7432" max="7432" width="9.875" style="43" customWidth="1"/>
    <col min="7433" max="7433" width="10.875" style="43" customWidth="1"/>
    <col min="7434" max="7434" width="9.625" style="43" customWidth="1"/>
    <col min="7435" max="7435" width="8.875" style="43" customWidth="1"/>
    <col min="7436" max="7436" width="12.625" style="43" customWidth="1"/>
    <col min="7437" max="7437" width="9.625" style="43" customWidth="1"/>
    <col min="7438" max="7438" width="9.875" style="43" customWidth="1"/>
    <col min="7439" max="7439" width="12.125" style="43" customWidth="1"/>
    <col min="7440" max="7680" width="7.375" style="43"/>
    <col min="7681" max="7681" width="6" style="43" customWidth="1"/>
    <col min="7682" max="7682" width="48.375" style="43" customWidth="1"/>
    <col min="7683" max="7683" width="8" style="43" customWidth="1"/>
    <col min="7684" max="7684" width="10.375" style="43" customWidth="1"/>
    <col min="7685" max="7685" width="9" style="43" customWidth="1"/>
    <col min="7686" max="7686" width="8.25" style="43" customWidth="1"/>
    <col min="7687" max="7687" width="10.5" style="43" customWidth="1"/>
    <col min="7688" max="7688" width="9.875" style="43" customWidth="1"/>
    <col min="7689" max="7689" width="10.875" style="43" customWidth="1"/>
    <col min="7690" max="7690" width="9.625" style="43" customWidth="1"/>
    <col min="7691" max="7691" width="8.875" style="43" customWidth="1"/>
    <col min="7692" max="7692" width="12.625" style="43" customWidth="1"/>
    <col min="7693" max="7693" width="9.625" style="43" customWidth="1"/>
    <col min="7694" max="7694" width="9.875" style="43" customWidth="1"/>
    <col min="7695" max="7695" width="12.125" style="43" customWidth="1"/>
    <col min="7696" max="7936" width="7.375" style="43"/>
    <col min="7937" max="7937" width="6" style="43" customWidth="1"/>
    <col min="7938" max="7938" width="48.375" style="43" customWidth="1"/>
    <col min="7939" max="7939" width="8" style="43" customWidth="1"/>
    <col min="7940" max="7940" width="10.375" style="43" customWidth="1"/>
    <col min="7941" max="7941" width="9" style="43" customWidth="1"/>
    <col min="7942" max="7942" width="8.25" style="43" customWidth="1"/>
    <col min="7943" max="7943" width="10.5" style="43" customWidth="1"/>
    <col min="7944" max="7944" width="9.875" style="43" customWidth="1"/>
    <col min="7945" max="7945" width="10.875" style="43" customWidth="1"/>
    <col min="7946" max="7946" width="9.625" style="43" customWidth="1"/>
    <col min="7947" max="7947" width="8.875" style="43" customWidth="1"/>
    <col min="7948" max="7948" width="12.625" style="43" customWidth="1"/>
    <col min="7949" max="7949" width="9.625" style="43" customWidth="1"/>
    <col min="7950" max="7950" width="9.875" style="43" customWidth="1"/>
    <col min="7951" max="7951" width="12.125" style="43" customWidth="1"/>
    <col min="7952" max="8192" width="7.375" style="43"/>
    <col min="8193" max="8193" width="6" style="43" customWidth="1"/>
    <col min="8194" max="8194" width="48.375" style="43" customWidth="1"/>
    <col min="8195" max="8195" width="8" style="43" customWidth="1"/>
    <col min="8196" max="8196" width="10.375" style="43" customWidth="1"/>
    <col min="8197" max="8197" width="9" style="43" customWidth="1"/>
    <col min="8198" max="8198" width="8.25" style="43" customWidth="1"/>
    <col min="8199" max="8199" width="10.5" style="43" customWidth="1"/>
    <col min="8200" max="8200" width="9.875" style="43" customWidth="1"/>
    <col min="8201" max="8201" width="10.875" style="43" customWidth="1"/>
    <col min="8202" max="8202" width="9.625" style="43" customWidth="1"/>
    <col min="8203" max="8203" width="8.875" style="43" customWidth="1"/>
    <col min="8204" max="8204" width="12.625" style="43" customWidth="1"/>
    <col min="8205" max="8205" width="9.625" style="43" customWidth="1"/>
    <col min="8206" max="8206" width="9.875" style="43" customWidth="1"/>
    <col min="8207" max="8207" width="12.125" style="43" customWidth="1"/>
    <col min="8208" max="8448" width="7.375" style="43"/>
    <col min="8449" max="8449" width="6" style="43" customWidth="1"/>
    <col min="8450" max="8450" width="48.375" style="43" customWidth="1"/>
    <col min="8451" max="8451" width="8" style="43" customWidth="1"/>
    <col min="8452" max="8452" width="10.375" style="43" customWidth="1"/>
    <col min="8453" max="8453" width="9" style="43" customWidth="1"/>
    <col min="8454" max="8454" width="8.25" style="43" customWidth="1"/>
    <col min="8455" max="8455" width="10.5" style="43" customWidth="1"/>
    <col min="8456" max="8456" width="9.875" style="43" customWidth="1"/>
    <col min="8457" max="8457" width="10.875" style="43" customWidth="1"/>
    <col min="8458" max="8458" width="9.625" style="43" customWidth="1"/>
    <col min="8459" max="8459" width="8.875" style="43" customWidth="1"/>
    <col min="8460" max="8460" width="12.625" style="43" customWidth="1"/>
    <col min="8461" max="8461" width="9.625" style="43" customWidth="1"/>
    <col min="8462" max="8462" width="9.875" style="43" customWidth="1"/>
    <col min="8463" max="8463" width="12.125" style="43" customWidth="1"/>
    <col min="8464" max="8704" width="7.375" style="43"/>
    <col min="8705" max="8705" width="6" style="43" customWidth="1"/>
    <col min="8706" max="8706" width="48.375" style="43" customWidth="1"/>
    <col min="8707" max="8707" width="8" style="43" customWidth="1"/>
    <col min="8708" max="8708" width="10.375" style="43" customWidth="1"/>
    <col min="8709" max="8709" width="9" style="43" customWidth="1"/>
    <col min="8710" max="8710" width="8.25" style="43" customWidth="1"/>
    <col min="8711" max="8711" width="10.5" style="43" customWidth="1"/>
    <col min="8712" max="8712" width="9.875" style="43" customWidth="1"/>
    <col min="8713" max="8713" width="10.875" style="43" customWidth="1"/>
    <col min="8714" max="8714" width="9.625" style="43" customWidth="1"/>
    <col min="8715" max="8715" width="8.875" style="43" customWidth="1"/>
    <col min="8716" max="8716" width="12.625" style="43" customWidth="1"/>
    <col min="8717" max="8717" width="9.625" style="43" customWidth="1"/>
    <col min="8718" max="8718" width="9.875" style="43" customWidth="1"/>
    <col min="8719" max="8719" width="12.125" style="43" customWidth="1"/>
    <col min="8720" max="8960" width="7.375" style="43"/>
    <col min="8961" max="8961" width="6" style="43" customWidth="1"/>
    <col min="8962" max="8962" width="48.375" style="43" customWidth="1"/>
    <col min="8963" max="8963" width="8" style="43" customWidth="1"/>
    <col min="8964" max="8964" width="10.375" style="43" customWidth="1"/>
    <col min="8965" max="8965" width="9" style="43" customWidth="1"/>
    <col min="8966" max="8966" width="8.25" style="43" customWidth="1"/>
    <col min="8967" max="8967" width="10.5" style="43" customWidth="1"/>
    <col min="8968" max="8968" width="9.875" style="43" customWidth="1"/>
    <col min="8969" max="8969" width="10.875" style="43" customWidth="1"/>
    <col min="8970" max="8970" width="9.625" style="43" customWidth="1"/>
    <col min="8971" max="8971" width="8.875" style="43" customWidth="1"/>
    <col min="8972" max="8972" width="12.625" style="43" customWidth="1"/>
    <col min="8973" max="8973" width="9.625" style="43" customWidth="1"/>
    <col min="8974" max="8974" width="9.875" style="43" customWidth="1"/>
    <col min="8975" max="8975" width="12.125" style="43" customWidth="1"/>
    <col min="8976" max="9216" width="7.375" style="43"/>
    <col min="9217" max="9217" width="6" style="43" customWidth="1"/>
    <col min="9218" max="9218" width="48.375" style="43" customWidth="1"/>
    <col min="9219" max="9219" width="8" style="43" customWidth="1"/>
    <col min="9220" max="9220" width="10.375" style="43" customWidth="1"/>
    <col min="9221" max="9221" width="9" style="43" customWidth="1"/>
    <col min="9222" max="9222" width="8.25" style="43" customWidth="1"/>
    <col min="9223" max="9223" width="10.5" style="43" customWidth="1"/>
    <col min="9224" max="9224" width="9.875" style="43" customWidth="1"/>
    <col min="9225" max="9225" width="10.875" style="43" customWidth="1"/>
    <col min="9226" max="9226" width="9.625" style="43" customWidth="1"/>
    <col min="9227" max="9227" width="8.875" style="43" customWidth="1"/>
    <col min="9228" max="9228" width="12.625" style="43" customWidth="1"/>
    <col min="9229" max="9229" width="9.625" style="43" customWidth="1"/>
    <col min="9230" max="9230" width="9.875" style="43" customWidth="1"/>
    <col min="9231" max="9231" width="12.125" style="43" customWidth="1"/>
    <col min="9232" max="9472" width="7.375" style="43"/>
    <col min="9473" max="9473" width="6" style="43" customWidth="1"/>
    <col min="9474" max="9474" width="48.375" style="43" customWidth="1"/>
    <col min="9475" max="9475" width="8" style="43" customWidth="1"/>
    <col min="9476" max="9476" width="10.375" style="43" customWidth="1"/>
    <col min="9477" max="9477" width="9" style="43" customWidth="1"/>
    <col min="9478" max="9478" width="8.25" style="43" customWidth="1"/>
    <col min="9479" max="9479" width="10.5" style="43" customWidth="1"/>
    <col min="9480" max="9480" width="9.875" style="43" customWidth="1"/>
    <col min="9481" max="9481" width="10.875" style="43" customWidth="1"/>
    <col min="9482" max="9482" width="9.625" style="43" customWidth="1"/>
    <col min="9483" max="9483" width="8.875" style="43" customWidth="1"/>
    <col min="9484" max="9484" width="12.625" style="43" customWidth="1"/>
    <col min="9485" max="9485" width="9.625" style="43" customWidth="1"/>
    <col min="9486" max="9486" width="9.875" style="43" customWidth="1"/>
    <col min="9487" max="9487" width="12.125" style="43" customWidth="1"/>
    <col min="9488" max="9728" width="7.375" style="43"/>
    <col min="9729" max="9729" width="6" style="43" customWidth="1"/>
    <col min="9730" max="9730" width="48.375" style="43" customWidth="1"/>
    <col min="9731" max="9731" width="8" style="43" customWidth="1"/>
    <col min="9732" max="9732" width="10.375" style="43" customWidth="1"/>
    <col min="9733" max="9733" width="9" style="43" customWidth="1"/>
    <col min="9734" max="9734" width="8.25" style="43" customWidth="1"/>
    <col min="9735" max="9735" width="10.5" style="43" customWidth="1"/>
    <col min="9736" max="9736" width="9.875" style="43" customWidth="1"/>
    <col min="9737" max="9737" width="10.875" style="43" customWidth="1"/>
    <col min="9738" max="9738" width="9.625" style="43" customWidth="1"/>
    <col min="9739" max="9739" width="8.875" style="43" customWidth="1"/>
    <col min="9740" max="9740" width="12.625" style="43" customWidth="1"/>
    <col min="9741" max="9741" width="9.625" style="43" customWidth="1"/>
    <col min="9742" max="9742" width="9.875" style="43" customWidth="1"/>
    <col min="9743" max="9743" width="12.125" style="43" customWidth="1"/>
    <col min="9744" max="9984" width="7.375" style="43"/>
    <col min="9985" max="9985" width="6" style="43" customWidth="1"/>
    <col min="9986" max="9986" width="48.375" style="43" customWidth="1"/>
    <col min="9987" max="9987" width="8" style="43" customWidth="1"/>
    <col min="9988" max="9988" width="10.375" style="43" customWidth="1"/>
    <col min="9989" max="9989" width="9" style="43" customWidth="1"/>
    <col min="9990" max="9990" width="8.25" style="43" customWidth="1"/>
    <col min="9991" max="9991" width="10.5" style="43" customWidth="1"/>
    <col min="9992" max="9992" width="9.875" style="43" customWidth="1"/>
    <col min="9993" max="9993" width="10.875" style="43" customWidth="1"/>
    <col min="9994" max="9994" width="9.625" style="43" customWidth="1"/>
    <col min="9995" max="9995" width="8.875" style="43" customWidth="1"/>
    <col min="9996" max="9996" width="12.625" style="43" customWidth="1"/>
    <col min="9997" max="9997" width="9.625" style="43" customWidth="1"/>
    <col min="9998" max="9998" width="9.875" style="43" customWidth="1"/>
    <col min="9999" max="9999" width="12.125" style="43" customWidth="1"/>
    <col min="10000" max="10240" width="7.375" style="43"/>
    <col min="10241" max="10241" width="6" style="43" customWidth="1"/>
    <col min="10242" max="10242" width="48.375" style="43" customWidth="1"/>
    <col min="10243" max="10243" width="8" style="43" customWidth="1"/>
    <col min="10244" max="10244" width="10.375" style="43" customWidth="1"/>
    <col min="10245" max="10245" width="9" style="43" customWidth="1"/>
    <col min="10246" max="10246" width="8.25" style="43" customWidth="1"/>
    <col min="10247" max="10247" width="10.5" style="43" customWidth="1"/>
    <col min="10248" max="10248" width="9.875" style="43" customWidth="1"/>
    <col min="10249" max="10249" width="10.875" style="43" customWidth="1"/>
    <col min="10250" max="10250" width="9.625" style="43" customWidth="1"/>
    <col min="10251" max="10251" width="8.875" style="43" customWidth="1"/>
    <col min="10252" max="10252" width="12.625" style="43" customWidth="1"/>
    <col min="10253" max="10253" width="9.625" style="43" customWidth="1"/>
    <col min="10254" max="10254" width="9.875" style="43" customWidth="1"/>
    <col min="10255" max="10255" width="12.125" style="43" customWidth="1"/>
    <col min="10256" max="10496" width="7.375" style="43"/>
    <col min="10497" max="10497" width="6" style="43" customWidth="1"/>
    <col min="10498" max="10498" width="48.375" style="43" customWidth="1"/>
    <col min="10499" max="10499" width="8" style="43" customWidth="1"/>
    <col min="10500" max="10500" width="10.375" style="43" customWidth="1"/>
    <col min="10501" max="10501" width="9" style="43" customWidth="1"/>
    <col min="10502" max="10502" width="8.25" style="43" customWidth="1"/>
    <col min="10503" max="10503" width="10.5" style="43" customWidth="1"/>
    <col min="10504" max="10504" width="9.875" style="43" customWidth="1"/>
    <col min="10505" max="10505" width="10.875" style="43" customWidth="1"/>
    <col min="10506" max="10506" width="9.625" style="43" customWidth="1"/>
    <col min="10507" max="10507" width="8.875" style="43" customWidth="1"/>
    <col min="10508" max="10508" width="12.625" style="43" customWidth="1"/>
    <col min="10509" max="10509" width="9.625" style="43" customWidth="1"/>
    <col min="10510" max="10510" width="9.875" style="43" customWidth="1"/>
    <col min="10511" max="10511" width="12.125" style="43" customWidth="1"/>
    <col min="10512" max="10752" width="7.375" style="43"/>
    <col min="10753" max="10753" width="6" style="43" customWidth="1"/>
    <col min="10754" max="10754" width="48.375" style="43" customWidth="1"/>
    <col min="10755" max="10755" width="8" style="43" customWidth="1"/>
    <col min="10756" max="10756" width="10.375" style="43" customWidth="1"/>
    <col min="10757" max="10757" width="9" style="43" customWidth="1"/>
    <col min="10758" max="10758" width="8.25" style="43" customWidth="1"/>
    <col min="10759" max="10759" width="10.5" style="43" customWidth="1"/>
    <col min="10760" max="10760" width="9.875" style="43" customWidth="1"/>
    <col min="10761" max="10761" width="10.875" style="43" customWidth="1"/>
    <col min="10762" max="10762" width="9.625" style="43" customWidth="1"/>
    <col min="10763" max="10763" width="8.875" style="43" customWidth="1"/>
    <col min="10764" max="10764" width="12.625" style="43" customWidth="1"/>
    <col min="10765" max="10765" width="9.625" style="43" customWidth="1"/>
    <col min="10766" max="10766" width="9.875" style="43" customWidth="1"/>
    <col min="10767" max="10767" width="12.125" style="43" customWidth="1"/>
    <col min="10768" max="11008" width="7.375" style="43"/>
    <col min="11009" max="11009" width="6" style="43" customWidth="1"/>
    <col min="11010" max="11010" width="48.375" style="43" customWidth="1"/>
    <col min="11011" max="11011" width="8" style="43" customWidth="1"/>
    <col min="11012" max="11012" width="10.375" style="43" customWidth="1"/>
    <col min="11013" max="11013" width="9" style="43" customWidth="1"/>
    <col min="11014" max="11014" width="8.25" style="43" customWidth="1"/>
    <col min="11015" max="11015" width="10.5" style="43" customWidth="1"/>
    <col min="11016" max="11016" width="9.875" style="43" customWidth="1"/>
    <col min="11017" max="11017" width="10.875" style="43" customWidth="1"/>
    <col min="11018" max="11018" width="9.625" style="43" customWidth="1"/>
    <col min="11019" max="11019" width="8.875" style="43" customWidth="1"/>
    <col min="11020" max="11020" width="12.625" style="43" customWidth="1"/>
    <col min="11021" max="11021" width="9.625" style="43" customWidth="1"/>
    <col min="11022" max="11022" width="9.875" style="43" customWidth="1"/>
    <col min="11023" max="11023" width="12.125" style="43" customWidth="1"/>
    <col min="11024" max="11264" width="7.375" style="43"/>
    <col min="11265" max="11265" width="6" style="43" customWidth="1"/>
    <col min="11266" max="11266" width="48.375" style="43" customWidth="1"/>
    <col min="11267" max="11267" width="8" style="43" customWidth="1"/>
    <col min="11268" max="11268" width="10.375" style="43" customWidth="1"/>
    <col min="11269" max="11269" width="9" style="43" customWidth="1"/>
    <col min="11270" max="11270" width="8.25" style="43" customWidth="1"/>
    <col min="11271" max="11271" width="10.5" style="43" customWidth="1"/>
    <col min="11272" max="11272" width="9.875" style="43" customWidth="1"/>
    <col min="11273" max="11273" width="10.875" style="43" customWidth="1"/>
    <col min="11274" max="11274" width="9.625" style="43" customWidth="1"/>
    <col min="11275" max="11275" width="8.875" style="43" customWidth="1"/>
    <col min="11276" max="11276" width="12.625" style="43" customWidth="1"/>
    <col min="11277" max="11277" width="9.625" style="43" customWidth="1"/>
    <col min="11278" max="11278" width="9.875" style="43" customWidth="1"/>
    <col min="11279" max="11279" width="12.125" style="43" customWidth="1"/>
    <col min="11280" max="11520" width="7.375" style="43"/>
    <col min="11521" max="11521" width="6" style="43" customWidth="1"/>
    <col min="11522" max="11522" width="48.375" style="43" customWidth="1"/>
    <col min="11523" max="11523" width="8" style="43" customWidth="1"/>
    <col min="11524" max="11524" width="10.375" style="43" customWidth="1"/>
    <col min="11525" max="11525" width="9" style="43" customWidth="1"/>
    <col min="11526" max="11526" width="8.25" style="43" customWidth="1"/>
    <col min="11527" max="11527" width="10.5" style="43" customWidth="1"/>
    <col min="11528" max="11528" width="9.875" style="43" customWidth="1"/>
    <col min="11529" max="11529" width="10.875" style="43" customWidth="1"/>
    <col min="11530" max="11530" width="9.625" style="43" customWidth="1"/>
    <col min="11531" max="11531" width="8.875" style="43" customWidth="1"/>
    <col min="11532" max="11532" width="12.625" style="43" customWidth="1"/>
    <col min="11533" max="11533" width="9.625" style="43" customWidth="1"/>
    <col min="11534" max="11534" width="9.875" style="43" customWidth="1"/>
    <col min="11535" max="11535" width="12.125" style="43" customWidth="1"/>
    <col min="11536" max="11776" width="7.375" style="43"/>
    <col min="11777" max="11777" width="6" style="43" customWidth="1"/>
    <col min="11778" max="11778" width="48.375" style="43" customWidth="1"/>
    <col min="11779" max="11779" width="8" style="43" customWidth="1"/>
    <col min="11780" max="11780" width="10.375" style="43" customWidth="1"/>
    <col min="11781" max="11781" width="9" style="43" customWidth="1"/>
    <col min="11782" max="11782" width="8.25" style="43" customWidth="1"/>
    <col min="11783" max="11783" width="10.5" style="43" customWidth="1"/>
    <col min="11784" max="11784" width="9.875" style="43" customWidth="1"/>
    <col min="11785" max="11785" width="10.875" style="43" customWidth="1"/>
    <col min="11786" max="11786" width="9.625" style="43" customWidth="1"/>
    <col min="11787" max="11787" width="8.875" style="43" customWidth="1"/>
    <col min="11788" max="11788" width="12.625" style="43" customWidth="1"/>
    <col min="11789" max="11789" width="9.625" style="43" customWidth="1"/>
    <col min="11790" max="11790" width="9.875" style="43" customWidth="1"/>
    <col min="11791" max="11791" width="12.125" style="43" customWidth="1"/>
    <col min="11792" max="12032" width="7.375" style="43"/>
    <col min="12033" max="12033" width="6" style="43" customWidth="1"/>
    <col min="12034" max="12034" width="48.375" style="43" customWidth="1"/>
    <col min="12035" max="12035" width="8" style="43" customWidth="1"/>
    <col min="12036" max="12036" width="10.375" style="43" customWidth="1"/>
    <col min="12037" max="12037" width="9" style="43" customWidth="1"/>
    <col min="12038" max="12038" width="8.25" style="43" customWidth="1"/>
    <col min="12039" max="12039" width="10.5" style="43" customWidth="1"/>
    <col min="12040" max="12040" width="9.875" style="43" customWidth="1"/>
    <col min="12041" max="12041" width="10.875" style="43" customWidth="1"/>
    <col min="12042" max="12042" width="9.625" style="43" customWidth="1"/>
    <col min="12043" max="12043" width="8.875" style="43" customWidth="1"/>
    <col min="12044" max="12044" width="12.625" style="43" customWidth="1"/>
    <col min="12045" max="12045" width="9.625" style="43" customWidth="1"/>
    <col min="12046" max="12046" width="9.875" style="43" customWidth="1"/>
    <col min="12047" max="12047" width="12.125" style="43" customWidth="1"/>
    <col min="12048" max="12288" width="7.375" style="43"/>
    <col min="12289" max="12289" width="6" style="43" customWidth="1"/>
    <col min="12290" max="12290" width="48.375" style="43" customWidth="1"/>
    <col min="12291" max="12291" width="8" style="43" customWidth="1"/>
    <col min="12292" max="12292" width="10.375" style="43" customWidth="1"/>
    <col min="12293" max="12293" width="9" style="43" customWidth="1"/>
    <col min="12294" max="12294" width="8.25" style="43" customWidth="1"/>
    <col min="12295" max="12295" width="10.5" style="43" customWidth="1"/>
    <col min="12296" max="12296" width="9.875" style="43" customWidth="1"/>
    <col min="12297" max="12297" width="10.875" style="43" customWidth="1"/>
    <col min="12298" max="12298" width="9.625" style="43" customWidth="1"/>
    <col min="12299" max="12299" width="8.875" style="43" customWidth="1"/>
    <col min="12300" max="12300" width="12.625" style="43" customWidth="1"/>
    <col min="12301" max="12301" width="9.625" style="43" customWidth="1"/>
    <col min="12302" max="12302" width="9.875" style="43" customWidth="1"/>
    <col min="12303" max="12303" width="12.125" style="43" customWidth="1"/>
    <col min="12304" max="12544" width="7.375" style="43"/>
    <col min="12545" max="12545" width="6" style="43" customWidth="1"/>
    <col min="12546" max="12546" width="48.375" style="43" customWidth="1"/>
    <col min="12547" max="12547" width="8" style="43" customWidth="1"/>
    <col min="12548" max="12548" width="10.375" style="43" customWidth="1"/>
    <col min="12549" max="12549" width="9" style="43" customWidth="1"/>
    <col min="12550" max="12550" width="8.25" style="43" customWidth="1"/>
    <col min="12551" max="12551" width="10.5" style="43" customWidth="1"/>
    <col min="12552" max="12552" width="9.875" style="43" customWidth="1"/>
    <col min="12553" max="12553" width="10.875" style="43" customWidth="1"/>
    <col min="12554" max="12554" width="9.625" style="43" customWidth="1"/>
    <col min="12555" max="12555" width="8.875" style="43" customWidth="1"/>
    <col min="12556" max="12556" width="12.625" style="43" customWidth="1"/>
    <col min="12557" max="12557" width="9.625" style="43" customWidth="1"/>
    <col min="12558" max="12558" width="9.875" style="43" customWidth="1"/>
    <col min="12559" max="12559" width="12.125" style="43" customWidth="1"/>
    <col min="12560" max="12800" width="7.375" style="43"/>
    <col min="12801" max="12801" width="6" style="43" customWidth="1"/>
    <col min="12802" max="12802" width="48.375" style="43" customWidth="1"/>
    <col min="12803" max="12803" width="8" style="43" customWidth="1"/>
    <col min="12804" max="12804" width="10.375" style="43" customWidth="1"/>
    <col min="12805" max="12805" width="9" style="43" customWidth="1"/>
    <col min="12806" max="12806" width="8.25" style="43" customWidth="1"/>
    <col min="12807" max="12807" width="10.5" style="43" customWidth="1"/>
    <col min="12808" max="12808" width="9.875" style="43" customWidth="1"/>
    <col min="12809" max="12809" width="10.875" style="43" customWidth="1"/>
    <col min="12810" max="12810" width="9.625" style="43" customWidth="1"/>
    <col min="12811" max="12811" width="8.875" style="43" customWidth="1"/>
    <col min="12812" max="12812" width="12.625" style="43" customWidth="1"/>
    <col min="12813" max="12813" width="9.625" style="43" customWidth="1"/>
    <col min="12814" max="12814" width="9.875" style="43" customWidth="1"/>
    <col min="12815" max="12815" width="12.125" style="43" customWidth="1"/>
    <col min="12816" max="13056" width="7.375" style="43"/>
    <col min="13057" max="13057" width="6" style="43" customWidth="1"/>
    <col min="13058" max="13058" width="48.375" style="43" customWidth="1"/>
    <col min="13059" max="13059" width="8" style="43" customWidth="1"/>
    <col min="13060" max="13060" width="10.375" style="43" customWidth="1"/>
    <col min="13061" max="13061" width="9" style="43" customWidth="1"/>
    <col min="13062" max="13062" width="8.25" style="43" customWidth="1"/>
    <col min="13063" max="13063" width="10.5" style="43" customWidth="1"/>
    <col min="13064" max="13064" width="9.875" style="43" customWidth="1"/>
    <col min="13065" max="13065" width="10.875" style="43" customWidth="1"/>
    <col min="13066" max="13066" width="9.625" style="43" customWidth="1"/>
    <col min="13067" max="13067" width="8.875" style="43" customWidth="1"/>
    <col min="13068" max="13068" width="12.625" style="43" customWidth="1"/>
    <col min="13069" max="13069" width="9.625" style="43" customWidth="1"/>
    <col min="13070" max="13070" width="9.875" style="43" customWidth="1"/>
    <col min="13071" max="13071" width="12.125" style="43" customWidth="1"/>
    <col min="13072" max="13312" width="7.375" style="43"/>
    <col min="13313" max="13313" width="6" style="43" customWidth="1"/>
    <col min="13314" max="13314" width="48.375" style="43" customWidth="1"/>
    <col min="13315" max="13315" width="8" style="43" customWidth="1"/>
    <col min="13316" max="13316" width="10.375" style="43" customWidth="1"/>
    <col min="13317" max="13317" width="9" style="43" customWidth="1"/>
    <col min="13318" max="13318" width="8.25" style="43" customWidth="1"/>
    <col min="13319" max="13319" width="10.5" style="43" customWidth="1"/>
    <col min="13320" max="13320" width="9.875" style="43" customWidth="1"/>
    <col min="13321" max="13321" width="10.875" style="43" customWidth="1"/>
    <col min="13322" max="13322" width="9.625" style="43" customWidth="1"/>
    <col min="13323" max="13323" width="8.875" style="43" customWidth="1"/>
    <col min="13324" max="13324" width="12.625" style="43" customWidth="1"/>
    <col min="13325" max="13325" width="9.625" style="43" customWidth="1"/>
    <col min="13326" max="13326" width="9.875" style="43" customWidth="1"/>
    <col min="13327" max="13327" width="12.125" style="43" customWidth="1"/>
    <col min="13328" max="13568" width="7.375" style="43"/>
    <col min="13569" max="13569" width="6" style="43" customWidth="1"/>
    <col min="13570" max="13570" width="48.375" style="43" customWidth="1"/>
    <col min="13571" max="13571" width="8" style="43" customWidth="1"/>
    <col min="13572" max="13572" width="10.375" style="43" customWidth="1"/>
    <col min="13573" max="13573" width="9" style="43" customWidth="1"/>
    <col min="13574" max="13574" width="8.25" style="43" customWidth="1"/>
    <col min="13575" max="13575" width="10.5" style="43" customWidth="1"/>
    <col min="13576" max="13576" width="9.875" style="43" customWidth="1"/>
    <col min="13577" max="13577" width="10.875" style="43" customWidth="1"/>
    <col min="13578" max="13578" width="9.625" style="43" customWidth="1"/>
    <col min="13579" max="13579" width="8.875" style="43" customWidth="1"/>
    <col min="13580" max="13580" width="12.625" style="43" customWidth="1"/>
    <col min="13581" max="13581" width="9.625" style="43" customWidth="1"/>
    <col min="13582" max="13582" width="9.875" style="43" customWidth="1"/>
    <col min="13583" max="13583" width="12.125" style="43" customWidth="1"/>
    <col min="13584" max="13824" width="7.375" style="43"/>
    <col min="13825" max="13825" width="6" style="43" customWidth="1"/>
    <col min="13826" max="13826" width="48.375" style="43" customWidth="1"/>
    <col min="13827" max="13827" width="8" style="43" customWidth="1"/>
    <col min="13828" max="13828" width="10.375" style="43" customWidth="1"/>
    <col min="13829" max="13829" width="9" style="43" customWidth="1"/>
    <col min="13830" max="13830" width="8.25" style="43" customWidth="1"/>
    <col min="13831" max="13831" width="10.5" style="43" customWidth="1"/>
    <col min="13832" max="13832" width="9.875" style="43" customWidth="1"/>
    <col min="13833" max="13833" width="10.875" style="43" customWidth="1"/>
    <col min="13834" max="13834" width="9.625" style="43" customWidth="1"/>
    <col min="13835" max="13835" width="8.875" style="43" customWidth="1"/>
    <col min="13836" max="13836" width="12.625" style="43" customWidth="1"/>
    <col min="13837" max="13837" width="9.625" style="43" customWidth="1"/>
    <col min="13838" max="13838" width="9.875" style="43" customWidth="1"/>
    <col min="13839" max="13839" width="12.125" style="43" customWidth="1"/>
    <col min="13840" max="14080" width="7.375" style="43"/>
    <col min="14081" max="14081" width="6" style="43" customWidth="1"/>
    <col min="14082" max="14082" width="48.375" style="43" customWidth="1"/>
    <col min="14083" max="14083" width="8" style="43" customWidth="1"/>
    <col min="14084" max="14084" width="10.375" style="43" customWidth="1"/>
    <col min="14085" max="14085" width="9" style="43" customWidth="1"/>
    <col min="14086" max="14086" width="8.25" style="43" customWidth="1"/>
    <col min="14087" max="14087" width="10.5" style="43" customWidth="1"/>
    <col min="14088" max="14088" width="9.875" style="43" customWidth="1"/>
    <col min="14089" max="14089" width="10.875" style="43" customWidth="1"/>
    <col min="14090" max="14090" width="9.625" style="43" customWidth="1"/>
    <col min="14091" max="14091" width="8.875" style="43" customWidth="1"/>
    <col min="14092" max="14092" width="12.625" style="43" customWidth="1"/>
    <col min="14093" max="14093" width="9.625" style="43" customWidth="1"/>
    <col min="14094" max="14094" width="9.875" style="43" customWidth="1"/>
    <col min="14095" max="14095" width="12.125" style="43" customWidth="1"/>
    <col min="14096" max="14336" width="7.375" style="43"/>
    <col min="14337" max="14337" width="6" style="43" customWidth="1"/>
    <col min="14338" max="14338" width="48.375" style="43" customWidth="1"/>
    <col min="14339" max="14339" width="8" style="43" customWidth="1"/>
    <col min="14340" max="14340" width="10.375" style="43" customWidth="1"/>
    <col min="14341" max="14341" width="9" style="43" customWidth="1"/>
    <col min="14342" max="14342" width="8.25" style="43" customWidth="1"/>
    <col min="14343" max="14343" width="10.5" style="43" customWidth="1"/>
    <col min="14344" max="14344" width="9.875" style="43" customWidth="1"/>
    <col min="14345" max="14345" width="10.875" style="43" customWidth="1"/>
    <col min="14346" max="14346" width="9.625" style="43" customWidth="1"/>
    <col min="14347" max="14347" width="8.875" style="43" customWidth="1"/>
    <col min="14348" max="14348" width="12.625" style="43" customWidth="1"/>
    <col min="14349" max="14349" width="9.625" style="43" customWidth="1"/>
    <col min="14350" max="14350" width="9.875" style="43" customWidth="1"/>
    <col min="14351" max="14351" width="12.125" style="43" customWidth="1"/>
    <col min="14352" max="14592" width="7.375" style="43"/>
    <col min="14593" max="14593" width="6" style="43" customWidth="1"/>
    <col min="14594" max="14594" width="48.375" style="43" customWidth="1"/>
    <col min="14595" max="14595" width="8" style="43" customWidth="1"/>
    <col min="14596" max="14596" width="10.375" style="43" customWidth="1"/>
    <col min="14597" max="14597" width="9" style="43" customWidth="1"/>
    <col min="14598" max="14598" width="8.25" style="43" customWidth="1"/>
    <col min="14599" max="14599" width="10.5" style="43" customWidth="1"/>
    <col min="14600" max="14600" width="9.875" style="43" customWidth="1"/>
    <col min="14601" max="14601" width="10.875" style="43" customWidth="1"/>
    <col min="14602" max="14602" width="9.625" style="43" customWidth="1"/>
    <col min="14603" max="14603" width="8.875" style="43" customWidth="1"/>
    <col min="14604" max="14604" width="12.625" style="43" customWidth="1"/>
    <col min="14605" max="14605" width="9.625" style="43" customWidth="1"/>
    <col min="14606" max="14606" width="9.875" style="43" customWidth="1"/>
    <col min="14607" max="14607" width="12.125" style="43" customWidth="1"/>
    <col min="14608" max="14848" width="7.375" style="43"/>
    <col min="14849" max="14849" width="6" style="43" customWidth="1"/>
    <col min="14850" max="14850" width="48.375" style="43" customWidth="1"/>
    <col min="14851" max="14851" width="8" style="43" customWidth="1"/>
    <col min="14852" max="14852" width="10.375" style="43" customWidth="1"/>
    <col min="14853" max="14853" width="9" style="43" customWidth="1"/>
    <col min="14854" max="14854" width="8.25" style="43" customWidth="1"/>
    <col min="14855" max="14855" width="10.5" style="43" customWidth="1"/>
    <col min="14856" max="14856" width="9.875" style="43" customWidth="1"/>
    <col min="14857" max="14857" width="10.875" style="43" customWidth="1"/>
    <col min="14858" max="14858" width="9.625" style="43" customWidth="1"/>
    <col min="14859" max="14859" width="8.875" style="43" customWidth="1"/>
    <col min="14860" max="14860" width="12.625" style="43" customWidth="1"/>
    <col min="14861" max="14861" width="9.625" style="43" customWidth="1"/>
    <col min="14862" max="14862" width="9.875" style="43" customWidth="1"/>
    <col min="14863" max="14863" width="12.125" style="43" customWidth="1"/>
    <col min="14864" max="15104" width="7.375" style="43"/>
    <col min="15105" max="15105" width="6" style="43" customWidth="1"/>
    <col min="15106" max="15106" width="48.375" style="43" customWidth="1"/>
    <col min="15107" max="15107" width="8" style="43" customWidth="1"/>
    <col min="15108" max="15108" width="10.375" style="43" customWidth="1"/>
    <col min="15109" max="15109" width="9" style="43" customWidth="1"/>
    <col min="15110" max="15110" width="8.25" style="43" customWidth="1"/>
    <col min="15111" max="15111" width="10.5" style="43" customWidth="1"/>
    <col min="15112" max="15112" width="9.875" style="43" customWidth="1"/>
    <col min="15113" max="15113" width="10.875" style="43" customWidth="1"/>
    <col min="15114" max="15114" width="9.625" style="43" customWidth="1"/>
    <col min="15115" max="15115" width="8.875" style="43" customWidth="1"/>
    <col min="15116" max="15116" width="12.625" style="43" customWidth="1"/>
    <col min="15117" max="15117" width="9.625" style="43" customWidth="1"/>
    <col min="15118" max="15118" width="9.875" style="43" customWidth="1"/>
    <col min="15119" max="15119" width="12.125" style="43" customWidth="1"/>
    <col min="15120" max="15360" width="7.375" style="43"/>
    <col min="15361" max="15361" width="6" style="43" customWidth="1"/>
    <col min="15362" max="15362" width="48.375" style="43" customWidth="1"/>
    <col min="15363" max="15363" width="8" style="43" customWidth="1"/>
    <col min="15364" max="15364" width="10.375" style="43" customWidth="1"/>
    <col min="15365" max="15365" width="9" style="43" customWidth="1"/>
    <col min="15366" max="15366" width="8.25" style="43" customWidth="1"/>
    <col min="15367" max="15367" width="10.5" style="43" customWidth="1"/>
    <col min="15368" max="15368" width="9.875" style="43" customWidth="1"/>
    <col min="15369" max="15369" width="10.875" style="43" customWidth="1"/>
    <col min="15370" max="15370" width="9.625" style="43" customWidth="1"/>
    <col min="15371" max="15371" width="8.875" style="43" customWidth="1"/>
    <col min="15372" max="15372" width="12.625" style="43" customWidth="1"/>
    <col min="15373" max="15373" width="9.625" style="43" customWidth="1"/>
    <col min="15374" max="15374" width="9.875" style="43" customWidth="1"/>
    <col min="15375" max="15375" width="12.125" style="43" customWidth="1"/>
    <col min="15376" max="15616" width="7.375" style="43"/>
    <col min="15617" max="15617" width="6" style="43" customWidth="1"/>
    <col min="15618" max="15618" width="48.375" style="43" customWidth="1"/>
    <col min="15619" max="15619" width="8" style="43" customWidth="1"/>
    <col min="15620" max="15620" width="10.375" style="43" customWidth="1"/>
    <col min="15621" max="15621" width="9" style="43" customWidth="1"/>
    <col min="15622" max="15622" width="8.25" style="43" customWidth="1"/>
    <col min="15623" max="15623" width="10.5" style="43" customWidth="1"/>
    <col min="15624" max="15624" width="9.875" style="43" customWidth="1"/>
    <col min="15625" max="15625" width="10.875" style="43" customWidth="1"/>
    <col min="15626" max="15626" width="9.625" style="43" customWidth="1"/>
    <col min="15627" max="15627" width="8.875" style="43" customWidth="1"/>
    <col min="15628" max="15628" width="12.625" style="43" customWidth="1"/>
    <col min="15629" max="15629" width="9.625" style="43" customWidth="1"/>
    <col min="15630" max="15630" width="9.875" style="43" customWidth="1"/>
    <col min="15631" max="15631" width="12.125" style="43" customWidth="1"/>
    <col min="15632" max="15872" width="7.375" style="43"/>
    <col min="15873" max="15873" width="6" style="43" customWidth="1"/>
    <col min="15874" max="15874" width="48.375" style="43" customWidth="1"/>
    <col min="15875" max="15875" width="8" style="43" customWidth="1"/>
    <col min="15876" max="15876" width="10.375" style="43" customWidth="1"/>
    <col min="15877" max="15877" width="9" style="43" customWidth="1"/>
    <col min="15878" max="15878" width="8.25" style="43" customWidth="1"/>
    <col min="15879" max="15879" width="10.5" style="43" customWidth="1"/>
    <col min="15880" max="15880" width="9.875" style="43" customWidth="1"/>
    <col min="15881" max="15881" width="10.875" style="43" customWidth="1"/>
    <col min="15882" max="15882" width="9.625" style="43" customWidth="1"/>
    <col min="15883" max="15883" width="8.875" style="43" customWidth="1"/>
    <col min="15884" max="15884" width="12.625" style="43" customWidth="1"/>
    <col min="15885" max="15885" width="9.625" style="43" customWidth="1"/>
    <col min="15886" max="15886" width="9.875" style="43" customWidth="1"/>
    <col min="15887" max="15887" width="12.125" style="43" customWidth="1"/>
    <col min="15888" max="16128" width="7.375" style="43"/>
    <col min="16129" max="16129" width="6" style="43" customWidth="1"/>
    <col min="16130" max="16130" width="48.375" style="43" customWidth="1"/>
    <col min="16131" max="16131" width="8" style="43" customWidth="1"/>
    <col min="16132" max="16132" width="10.375" style="43" customWidth="1"/>
    <col min="16133" max="16133" width="9" style="43" customWidth="1"/>
    <col min="16134" max="16134" width="8.25" style="43" customWidth="1"/>
    <col min="16135" max="16135" width="10.5" style="43" customWidth="1"/>
    <col min="16136" max="16136" width="9.875" style="43" customWidth="1"/>
    <col min="16137" max="16137" width="10.875" style="43" customWidth="1"/>
    <col min="16138" max="16138" width="9.625" style="43" customWidth="1"/>
    <col min="16139" max="16139" width="8.875" style="43" customWidth="1"/>
    <col min="16140" max="16140" width="12.625" style="43" customWidth="1"/>
    <col min="16141" max="16141" width="9.625" style="43" customWidth="1"/>
    <col min="16142" max="16142" width="9.875" style="43" customWidth="1"/>
    <col min="16143" max="16143" width="12.125" style="43" customWidth="1"/>
    <col min="16144" max="16384" width="7.375" style="43"/>
  </cols>
  <sheetData>
    <row r="1" spans="1:256">
      <c r="J1" s="173" t="s">
        <v>279</v>
      </c>
      <c r="K1" s="173"/>
    </row>
    <row r="2" spans="1:256">
      <c r="A2" s="174" t="s">
        <v>92</v>
      </c>
      <c r="B2" s="174"/>
      <c r="C2" s="174"/>
      <c r="D2" s="174"/>
      <c r="E2" s="174"/>
      <c r="F2" s="174"/>
      <c r="G2" s="174"/>
      <c r="H2" s="174"/>
      <c r="I2" s="174"/>
      <c r="J2" s="174"/>
      <c r="K2" s="174"/>
      <c r="L2" s="42"/>
      <c r="M2" s="42"/>
      <c r="N2" s="42"/>
      <c r="O2" s="42"/>
      <c r="P2" s="42"/>
      <c r="Q2" s="42"/>
      <c r="R2" s="42"/>
      <c r="S2" s="42"/>
      <c r="T2" s="42"/>
      <c r="U2" s="42"/>
      <c r="V2" s="42"/>
      <c r="W2" s="42"/>
      <c r="X2" s="42"/>
      <c r="Y2" s="42"/>
      <c r="Z2" s="42"/>
      <c r="AA2" s="42"/>
      <c r="AB2" s="42"/>
      <c r="AC2" s="42"/>
      <c r="AD2" s="42"/>
    </row>
    <row r="3" spans="1:256" s="45" customFormat="1">
      <c r="A3" s="174" t="s">
        <v>93</v>
      </c>
      <c r="B3" s="174"/>
      <c r="C3" s="174"/>
      <c r="D3" s="174"/>
      <c r="E3" s="174"/>
      <c r="F3" s="174"/>
      <c r="G3" s="174"/>
      <c r="H3" s="174"/>
      <c r="I3" s="174"/>
      <c r="J3" s="174"/>
      <c r="K3" s="174"/>
      <c r="L3" s="44"/>
      <c r="M3" s="44"/>
      <c r="N3" s="44"/>
      <c r="O3" s="44"/>
      <c r="P3" s="44"/>
      <c r="Q3" s="44"/>
      <c r="R3" s="44"/>
      <c r="S3" s="44"/>
      <c r="T3" s="44"/>
      <c r="U3" s="44"/>
      <c r="V3" s="44"/>
      <c r="W3" s="44"/>
      <c r="X3" s="44"/>
      <c r="Y3" s="44"/>
      <c r="Z3" s="44"/>
      <c r="AA3" s="44"/>
      <c r="AB3" s="44"/>
      <c r="AC3" s="44"/>
      <c r="AD3" s="44"/>
    </row>
    <row r="4" spans="1:256" s="47" customFormat="1">
      <c r="A4" s="46"/>
      <c r="B4" s="46"/>
      <c r="C4" s="46"/>
      <c r="D4" s="46"/>
      <c r="E4" s="46"/>
      <c r="F4" s="46"/>
      <c r="G4" s="46"/>
      <c r="I4" s="175" t="s">
        <v>94</v>
      </c>
      <c r="J4" s="175"/>
      <c r="K4" s="175"/>
      <c r="L4" s="46"/>
      <c r="M4" s="46"/>
      <c r="N4" s="46"/>
      <c r="O4" s="46"/>
      <c r="P4" s="46"/>
      <c r="Q4" s="46"/>
      <c r="R4" s="46"/>
      <c r="S4" s="46"/>
      <c r="T4" s="46"/>
      <c r="U4" s="46"/>
      <c r="V4" s="46"/>
      <c r="W4" s="46"/>
      <c r="X4" s="46"/>
      <c r="Y4" s="46"/>
      <c r="Z4" s="46"/>
      <c r="AA4" s="46"/>
      <c r="AB4" s="46"/>
      <c r="AC4" s="46"/>
      <c r="AD4" s="46"/>
    </row>
    <row r="5" spans="1:256" s="50" customFormat="1" ht="43.5" customHeight="1">
      <c r="A5" s="176" t="s">
        <v>84</v>
      </c>
      <c r="B5" s="171" t="s">
        <v>95</v>
      </c>
      <c r="C5" s="171" t="s">
        <v>96</v>
      </c>
      <c r="D5" s="171" t="s">
        <v>97</v>
      </c>
      <c r="E5" s="48" t="s">
        <v>98</v>
      </c>
      <c r="F5" s="48"/>
      <c r="G5" s="49"/>
      <c r="H5" s="49"/>
      <c r="I5" s="49"/>
      <c r="J5" s="171" t="s">
        <v>99</v>
      </c>
      <c r="K5" s="171"/>
    </row>
    <row r="6" spans="1:256" s="50" customFormat="1" ht="26.25" customHeight="1">
      <c r="A6" s="176"/>
      <c r="B6" s="171"/>
      <c r="C6" s="171"/>
      <c r="D6" s="171"/>
      <c r="E6" s="171" t="s">
        <v>100</v>
      </c>
      <c r="F6" s="171"/>
      <c r="G6" s="171" t="s">
        <v>101</v>
      </c>
      <c r="H6" s="171" t="s">
        <v>102</v>
      </c>
      <c r="I6" s="171"/>
      <c r="J6" s="171" t="s">
        <v>103</v>
      </c>
      <c r="K6" s="171" t="s">
        <v>104</v>
      </c>
    </row>
    <row r="7" spans="1:256" s="50" customFormat="1" ht="31.5">
      <c r="A7" s="176"/>
      <c r="B7" s="171"/>
      <c r="C7" s="171"/>
      <c r="D7" s="171"/>
      <c r="E7" s="51" t="s">
        <v>105</v>
      </c>
      <c r="F7" s="51" t="s">
        <v>106</v>
      </c>
      <c r="G7" s="171"/>
      <c r="H7" s="51" t="s">
        <v>105</v>
      </c>
      <c r="I7" s="51" t="s">
        <v>106</v>
      </c>
      <c r="J7" s="171"/>
      <c r="K7" s="171"/>
    </row>
    <row r="8" spans="1:256">
      <c r="A8" s="52">
        <v>1</v>
      </c>
      <c r="B8" s="52">
        <f>A8+1</f>
        <v>2</v>
      </c>
      <c r="C8" s="52">
        <f>B8+1</f>
        <v>3</v>
      </c>
      <c r="D8" s="52">
        <f>C8+1</f>
        <v>4</v>
      </c>
      <c r="E8" s="52">
        <f>D8+1</f>
        <v>5</v>
      </c>
      <c r="F8" s="52">
        <v>6</v>
      </c>
      <c r="G8" s="52">
        <v>7</v>
      </c>
      <c r="H8" s="52">
        <v>8</v>
      </c>
      <c r="I8" s="52">
        <v>9</v>
      </c>
      <c r="J8" s="52">
        <v>10</v>
      </c>
      <c r="K8" s="52">
        <v>11</v>
      </c>
      <c r="L8" s="42"/>
      <c r="M8" s="42"/>
      <c r="N8" s="42"/>
      <c r="O8" s="42"/>
      <c r="P8" s="42"/>
      <c r="Q8" s="42"/>
      <c r="R8" s="42"/>
      <c r="S8" s="42"/>
      <c r="T8" s="42"/>
      <c r="U8" s="42"/>
      <c r="V8" s="42"/>
      <c r="W8" s="42"/>
      <c r="X8" s="42"/>
      <c r="Y8" s="42"/>
      <c r="Z8" s="42"/>
      <c r="AA8" s="42"/>
      <c r="AB8" s="42"/>
      <c r="AC8" s="42"/>
      <c r="AD8" s="42"/>
    </row>
    <row r="9" spans="1:256">
      <c r="A9" s="53"/>
      <c r="B9" s="53" t="s">
        <v>107</v>
      </c>
      <c r="C9" s="54"/>
      <c r="D9" s="55"/>
      <c r="E9" s="56"/>
      <c r="F9" s="56"/>
      <c r="G9" s="56"/>
      <c r="H9" s="56">
        <f>H10+H73+H76+H134+H153+H170+H182+H190+H198+H199+H208+H221+H222+H224</f>
        <v>0</v>
      </c>
      <c r="I9" s="56">
        <f>I10+I73+I76+I134+I153+I170+I182+I190+I198+I199+I221+I222+I224</f>
        <v>0</v>
      </c>
      <c r="J9" s="56"/>
      <c r="K9" s="56"/>
      <c r="L9" s="57"/>
      <c r="M9" s="42"/>
      <c r="N9" s="42"/>
      <c r="O9" s="42"/>
      <c r="P9" s="42"/>
      <c r="Q9" s="42"/>
      <c r="R9" s="42"/>
      <c r="S9" s="42"/>
      <c r="T9" s="42"/>
      <c r="U9" s="42"/>
      <c r="V9" s="42"/>
      <c r="W9" s="42"/>
      <c r="X9" s="42"/>
      <c r="Y9" s="42"/>
      <c r="Z9" s="42"/>
      <c r="AA9" s="42"/>
      <c r="AB9" s="42"/>
      <c r="AC9" s="42"/>
      <c r="AD9" s="42"/>
    </row>
    <row r="10" spans="1:256" s="64" customFormat="1">
      <c r="A10" s="58">
        <v>1</v>
      </c>
      <c r="B10" s="59" t="s">
        <v>108</v>
      </c>
      <c r="C10" s="60"/>
      <c r="D10" s="61"/>
      <c r="E10" s="62"/>
      <c r="F10" s="62"/>
      <c r="G10" s="62"/>
      <c r="H10" s="62">
        <f>+H11+H53+H72</f>
        <v>0</v>
      </c>
      <c r="I10" s="62"/>
      <c r="J10" s="62"/>
      <c r="K10" s="62"/>
      <c r="L10" s="42"/>
      <c r="M10" s="63"/>
      <c r="N10" s="63"/>
      <c r="O10" s="63"/>
      <c r="P10" s="63"/>
      <c r="Q10" s="63"/>
      <c r="R10" s="63"/>
      <c r="S10" s="63"/>
      <c r="T10" s="63"/>
      <c r="U10" s="63"/>
      <c r="V10" s="63"/>
      <c r="W10" s="63"/>
      <c r="X10" s="63"/>
      <c r="Y10" s="63"/>
      <c r="Z10" s="63"/>
      <c r="AA10" s="63"/>
      <c r="AB10" s="63"/>
      <c r="AC10" s="63"/>
      <c r="AD10" s="63"/>
    </row>
    <row r="11" spans="1:256" s="68" customFormat="1">
      <c r="A11" s="58" t="s">
        <v>14</v>
      </c>
      <c r="B11" s="59" t="s">
        <v>109</v>
      </c>
      <c r="C11" s="60"/>
      <c r="D11" s="65"/>
      <c r="E11" s="66"/>
      <c r="F11" s="66"/>
      <c r="G11" s="66"/>
      <c r="H11" s="62">
        <f>H12+H18+H24+H29+H30+H31+H35+H38+H43+H44+H45+H46+H47+H50</f>
        <v>0</v>
      </c>
      <c r="I11" s="62"/>
      <c r="J11" s="66"/>
      <c r="K11" s="66"/>
      <c r="L11" s="67"/>
      <c r="M11" s="67"/>
      <c r="N11" s="67"/>
      <c r="O11" s="67"/>
      <c r="P11" s="67"/>
      <c r="Q11" s="67"/>
      <c r="R11" s="67"/>
      <c r="S11" s="67"/>
      <c r="T11" s="67"/>
      <c r="U11" s="67"/>
      <c r="V11" s="67"/>
      <c r="W11" s="67"/>
      <c r="X11" s="67"/>
      <c r="Y11" s="67"/>
      <c r="Z11" s="67"/>
      <c r="AA11" s="67"/>
      <c r="AB11" s="67"/>
      <c r="AC11" s="67"/>
      <c r="AD11" s="67"/>
      <c r="IV11" s="69" t="e">
        <f>+#REF!+#REF!+#REF!</f>
        <v>#REF!</v>
      </c>
    </row>
    <row r="12" spans="1:256">
      <c r="A12" s="70" t="s">
        <v>21</v>
      </c>
      <c r="B12" s="71" t="s">
        <v>110</v>
      </c>
      <c r="C12" s="60"/>
      <c r="D12" s="65"/>
      <c r="E12" s="66"/>
      <c r="F12" s="66"/>
      <c r="G12" s="66"/>
      <c r="H12" s="66">
        <f>SUM(H15:H17)</f>
        <v>0</v>
      </c>
      <c r="I12" s="66"/>
      <c r="J12" s="66"/>
      <c r="K12" s="66"/>
      <c r="L12" s="72"/>
      <c r="M12" s="42"/>
      <c r="N12" s="42"/>
      <c r="O12" s="42"/>
      <c r="P12" s="42"/>
      <c r="Q12" s="42"/>
      <c r="R12" s="42"/>
      <c r="S12" s="42"/>
      <c r="T12" s="42"/>
      <c r="U12" s="42"/>
      <c r="V12" s="42"/>
      <c r="W12" s="42"/>
      <c r="X12" s="42"/>
      <c r="Y12" s="42"/>
      <c r="Z12" s="42"/>
      <c r="AA12" s="42"/>
      <c r="AB12" s="42"/>
      <c r="AC12" s="42"/>
      <c r="AD12" s="42"/>
    </row>
    <row r="13" spans="1:256">
      <c r="A13" s="70" t="s">
        <v>111</v>
      </c>
      <c r="B13" s="73" t="s">
        <v>112</v>
      </c>
      <c r="C13" s="60" t="s">
        <v>113</v>
      </c>
      <c r="D13" s="65"/>
      <c r="E13" s="66"/>
      <c r="F13" s="66"/>
      <c r="G13" s="66"/>
      <c r="H13" s="66"/>
      <c r="I13" s="66"/>
      <c r="J13" s="66"/>
      <c r="K13" s="66"/>
      <c r="L13" s="42"/>
      <c r="M13" s="42"/>
      <c r="N13" s="42"/>
      <c r="O13" s="42"/>
      <c r="P13" s="42"/>
      <c r="Q13" s="42"/>
      <c r="R13" s="42"/>
      <c r="S13" s="42"/>
      <c r="T13" s="42"/>
      <c r="U13" s="42"/>
      <c r="V13" s="42"/>
      <c r="W13" s="42"/>
      <c r="X13" s="42"/>
      <c r="Y13" s="42"/>
      <c r="Z13" s="42"/>
      <c r="AA13" s="42"/>
      <c r="AB13" s="42"/>
      <c r="AC13" s="42"/>
      <c r="AD13" s="42"/>
    </row>
    <row r="14" spans="1:256">
      <c r="A14" s="70" t="s">
        <v>111</v>
      </c>
      <c r="B14" s="73" t="s">
        <v>114</v>
      </c>
      <c r="C14" s="60" t="s">
        <v>113</v>
      </c>
      <c r="D14" s="65"/>
      <c r="E14" s="66"/>
      <c r="F14" s="66"/>
      <c r="G14" s="66"/>
      <c r="H14" s="66"/>
      <c r="I14" s="66"/>
      <c r="J14" s="66"/>
      <c r="K14" s="66"/>
      <c r="L14" s="42"/>
      <c r="M14" s="42"/>
      <c r="N14" s="42"/>
      <c r="O14" s="42"/>
      <c r="P14" s="42"/>
      <c r="Q14" s="42"/>
      <c r="R14" s="42"/>
      <c r="S14" s="42"/>
      <c r="T14" s="42"/>
      <c r="U14" s="42"/>
      <c r="V14" s="42"/>
      <c r="W14" s="42"/>
      <c r="X14" s="42"/>
      <c r="Y14" s="42"/>
      <c r="Z14" s="42"/>
      <c r="AA14" s="42"/>
      <c r="AB14" s="42"/>
      <c r="AC14" s="42"/>
      <c r="AD14" s="42"/>
    </row>
    <row r="15" spans="1:256">
      <c r="A15" s="70" t="s">
        <v>111</v>
      </c>
      <c r="B15" s="73" t="s">
        <v>115</v>
      </c>
      <c r="C15" s="60" t="s">
        <v>116</v>
      </c>
      <c r="D15" s="65"/>
      <c r="E15" s="74"/>
      <c r="F15" s="66"/>
      <c r="G15" s="66"/>
      <c r="H15" s="66">
        <f>E14*E15*1.49*12+(E13-E14)*2.34*1.49*12</f>
        <v>0</v>
      </c>
      <c r="I15" s="66"/>
      <c r="J15" s="66"/>
      <c r="K15" s="66"/>
      <c r="M15" s="42"/>
      <c r="N15" s="42"/>
      <c r="O15" s="42"/>
      <c r="P15" s="42"/>
      <c r="Q15" s="42"/>
      <c r="R15" s="42"/>
      <c r="S15" s="42"/>
      <c r="T15" s="42"/>
      <c r="U15" s="42"/>
      <c r="V15" s="42"/>
      <c r="W15" s="42"/>
      <c r="X15" s="42"/>
      <c r="Y15" s="42"/>
      <c r="Z15" s="42"/>
      <c r="AA15" s="42"/>
      <c r="AB15" s="42"/>
      <c r="AC15" s="42"/>
      <c r="AD15" s="42"/>
    </row>
    <row r="16" spans="1:256">
      <c r="A16" s="70" t="s">
        <v>111</v>
      </c>
      <c r="B16" s="73" t="s">
        <v>117</v>
      </c>
      <c r="C16" s="60" t="s">
        <v>116</v>
      </c>
      <c r="D16" s="65"/>
      <c r="E16" s="74"/>
      <c r="F16" s="66"/>
      <c r="G16" s="66"/>
      <c r="H16" s="66">
        <f>E14*E16*1.49*12+(E13-E14)*3.7*1.49*12</f>
        <v>0</v>
      </c>
      <c r="I16" s="66"/>
      <c r="J16" s="66"/>
      <c r="K16" s="66"/>
      <c r="M16" s="42"/>
      <c r="N16" s="42"/>
      <c r="O16" s="42">
        <f>M16-N16</f>
        <v>0</v>
      </c>
      <c r="P16" s="42"/>
      <c r="Q16" s="42"/>
      <c r="R16" s="42"/>
      <c r="S16" s="42"/>
      <c r="T16" s="42"/>
      <c r="U16" s="42"/>
      <c r="V16" s="42"/>
      <c r="W16" s="42"/>
      <c r="X16" s="42"/>
      <c r="Y16" s="42"/>
      <c r="Z16" s="42"/>
      <c r="AA16" s="42"/>
      <c r="AB16" s="42"/>
      <c r="AC16" s="42"/>
      <c r="AD16" s="42"/>
    </row>
    <row r="17" spans="1:30">
      <c r="A17" s="70" t="s">
        <v>111</v>
      </c>
      <c r="B17" s="73" t="s">
        <v>118</v>
      </c>
      <c r="C17" s="60" t="s">
        <v>119</v>
      </c>
      <c r="D17" s="65"/>
      <c r="E17" s="75"/>
      <c r="F17" s="66"/>
      <c r="G17" s="66"/>
      <c r="H17" s="66">
        <f>H15*0.235+H16*E17*0.235</f>
        <v>0</v>
      </c>
      <c r="I17" s="66"/>
      <c r="J17" s="66"/>
      <c r="K17" s="66"/>
      <c r="L17" s="42"/>
      <c r="M17" s="42"/>
      <c r="N17" s="42"/>
      <c r="O17" s="42"/>
      <c r="P17" s="42"/>
      <c r="Q17" s="42"/>
      <c r="R17" s="42"/>
      <c r="S17" s="42"/>
      <c r="T17" s="42"/>
      <c r="U17" s="42"/>
      <c r="V17" s="42"/>
      <c r="W17" s="42"/>
      <c r="X17" s="42"/>
      <c r="Y17" s="42"/>
      <c r="Z17" s="42"/>
      <c r="AA17" s="42"/>
      <c r="AB17" s="42"/>
      <c r="AC17" s="42"/>
      <c r="AD17" s="42"/>
    </row>
    <row r="18" spans="1:30">
      <c r="A18" s="70" t="s">
        <v>23</v>
      </c>
      <c r="B18" s="76" t="s">
        <v>120</v>
      </c>
      <c r="C18" s="60"/>
      <c r="D18" s="65"/>
      <c r="E18" s="66"/>
      <c r="F18" s="66"/>
      <c r="G18" s="66"/>
      <c r="H18" s="66">
        <f>SUM(H20:H23)</f>
        <v>0</v>
      </c>
      <c r="I18" s="66"/>
      <c r="J18" s="66"/>
      <c r="K18" s="66"/>
      <c r="L18" s="42"/>
      <c r="M18" s="42"/>
      <c r="N18" s="42"/>
      <c r="O18" s="42"/>
      <c r="P18" s="42"/>
      <c r="Q18" s="42"/>
      <c r="R18" s="42"/>
      <c r="S18" s="42"/>
      <c r="T18" s="42"/>
      <c r="U18" s="42"/>
      <c r="V18" s="42"/>
      <c r="W18" s="42"/>
      <c r="X18" s="42"/>
      <c r="Y18" s="42"/>
      <c r="Z18" s="42"/>
      <c r="AA18" s="42"/>
      <c r="AB18" s="42"/>
      <c r="AC18" s="42"/>
      <c r="AD18" s="42"/>
    </row>
    <row r="19" spans="1:30">
      <c r="A19" s="70" t="s">
        <v>121</v>
      </c>
      <c r="B19" s="76" t="s">
        <v>122</v>
      </c>
      <c r="C19" s="60"/>
      <c r="D19" s="65"/>
      <c r="E19" s="66"/>
      <c r="F19" s="66"/>
      <c r="G19" s="66"/>
      <c r="H19" s="66">
        <f>H20+H21+H22+H23</f>
        <v>0</v>
      </c>
      <c r="I19" s="66"/>
      <c r="J19" s="66"/>
      <c r="K19" s="66"/>
      <c r="L19" s="42"/>
      <c r="M19" s="42"/>
      <c r="N19" s="42"/>
      <c r="O19" s="42"/>
      <c r="P19" s="42"/>
      <c r="Q19" s="42"/>
      <c r="R19" s="42"/>
      <c r="S19" s="42"/>
      <c r="T19" s="42"/>
      <c r="U19" s="42"/>
      <c r="V19" s="42"/>
      <c r="W19" s="42"/>
      <c r="X19" s="42"/>
      <c r="Y19" s="42"/>
      <c r="Z19" s="42"/>
      <c r="AA19" s="42"/>
      <c r="AB19" s="42"/>
      <c r="AC19" s="42"/>
      <c r="AD19" s="42"/>
    </row>
    <row r="20" spans="1:30">
      <c r="A20" s="70" t="s">
        <v>123</v>
      </c>
      <c r="B20" s="76" t="s">
        <v>124</v>
      </c>
      <c r="C20" s="60" t="s">
        <v>113</v>
      </c>
      <c r="D20" s="65"/>
      <c r="E20" s="66"/>
      <c r="F20" s="66"/>
      <c r="G20" s="66"/>
      <c r="H20" s="66">
        <f>E20*G20</f>
        <v>0</v>
      </c>
      <c r="I20" s="66"/>
      <c r="J20" s="66"/>
      <c r="K20" s="66"/>
      <c r="L20" s="42"/>
      <c r="M20" s="42"/>
      <c r="N20" s="42"/>
      <c r="O20" s="42"/>
      <c r="P20" s="42"/>
      <c r="Q20" s="42"/>
      <c r="R20" s="42"/>
      <c r="S20" s="42"/>
      <c r="T20" s="42"/>
      <c r="U20" s="42"/>
      <c r="V20" s="42"/>
      <c r="W20" s="42"/>
      <c r="X20" s="42"/>
      <c r="Y20" s="42"/>
      <c r="Z20" s="42"/>
      <c r="AA20" s="42"/>
      <c r="AB20" s="42"/>
      <c r="AC20" s="42"/>
      <c r="AD20" s="42"/>
    </row>
    <row r="21" spans="1:30">
      <c r="A21" s="70" t="s">
        <v>123</v>
      </c>
      <c r="B21" s="76" t="s">
        <v>125</v>
      </c>
      <c r="C21" s="60" t="s">
        <v>113</v>
      </c>
      <c r="D21" s="65"/>
      <c r="E21" s="66"/>
      <c r="F21" s="66"/>
      <c r="G21" s="66"/>
      <c r="H21" s="66">
        <f>E21*G21</f>
        <v>0</v>
      </c>
      <c r="I21" s="66"/>
      <c r="J21" s="66"/>
      <c r="K21" s="66"/>
      <c r="L21" s="42"/>
      <c r="M21" s="42"/>
      <c r="N21" s="42"/>
      <c r="O21" s="42"/>
      <c r="P21" s="42"/>
      <c r="Q21" s="42"/>
      <c r="R21" s="42"/>
      <c r="S21" s="42"/>
      <c r="T21" s="42"/>
      <c r="U21" s="42"/>
      <c r="V21" s="42"/>
      <c r="W21" s="42"/>
      <c r="X21" s="42"/>
      <c r="Y21" s="42"/>
      <c r="Z21" s="42"/>
      <c r="AA21" s="42"/>
      <c r="AB21" s="42"/>
      <c r="AC21" s="42"/>
      <c r="AD21" s="42"/>
    </row>
    <row r="22" spans="1:30">
      <c r="A22" s="70" t="s">
        <v>123</v>
      </c>
      <c r="B22" s="76" t="s">
        <v>126</v>
      </c>
      <c r="C22" s="60" t="s">
        <v>113</v>
      </c>
      <c r="D22" s="65"/>
      <c r="E22" s="66"/>
      <c r="F22" s="66"/>
      <c r="G22" s="66"/>
      <c r="H22" s="66">
        <f>E22*G22</f>
        <v>0</v>
      </c>
      <c r="I22" s="66"/>
      <c r="J22" s="66"/>
      <c r="K22" s="66"/>
      <c r="L22" s="42"/>
      <c r="M22" s="42"/>
      <c r="N22" s="42"/>
      <c r="O22" s="42"/>
      <c r="P22" s="42"/>
      <c r="Q22" s="42"/>
      <c r="R22" s="42"/>
      <c r="S22" s="42"/>
      <c r="T22" s="42"/>
      <c r="U22" s="42"/>
      <c r="V22" s="42"/>
      <c r="W22" s="42"/>
      <c r="X22" s="42"/>
      <c r="Y22" s="42"/>
      <c r="Z22" s="42"/>
      <c r="AA22" s="42"/>
      <c r="AB22" s="42"/>
      <c r="AC22" s="42"/>
      <c r="AD22" s="42"/>
    </row>
    <row r="23" spans="1:30">
      <c r="A23" s="70" t="s">
        <v>123</v>
      </c>
      <c r="B23" s="76" t="s">
        <v>127</v>
      </c>
      <c r="C23" s="60" t="s">
        <v>113</v>
      </c>
      <c r="D23" s="65"/>
      <c r="E23" s="66"/>
      <c r="F23" s="66"/>
      <c r="G23" s="66"/>
      <c r="H23" s="66">
        <f>E23*G23</f>
        <v>0</v>
      </c>
      <c r="I23" s="66"/>
      <c r="J23" s="66"/>
      <c r="K23" s="66"/>
      <c r="L23" s="42"/>
      <c r="M23" s="42"/>
      <c r="N23" s="42"/>
      <c r="O23" s="42"/>
      <c r="P23" s="42"/>
      <c r="Q23" s="42"/>
      <c r="R23" s="42"/>
      <c r="S23" s="42"/>
      <c r="T23" s="42"/>
      <c r="U23" s="42"/>
      <c r="V23" s="42"/>
      <c r="W23" s="42"/>
      <c r="X23" s="42"/>
      <c r="Y23" s="42"/>
      <c r="Z23" s="42"/>
      <c r="AA23" s="42"/>
      <c r="AB23" s="42"/>
      <c r="AC23" s="42"/>
      <c r="AD23" s="42"/>
    </row>
    <row r="24" spans="1:30">
      <c r="A24" s="70" t="s">
        <v>25</v>
      </c>
      <c r="B24" s="73" t="s">
        <v>128</v>
      </c>
      <c r="C24" s="60"/>
      <c r="D24" s="65"/>
      <c r="E24" s="66"/>
      <c r="F24" s="66"/>
      <c r="G24" s="66"/>
      <c r="H24" s="66"/>
      <c r="I24" s="66"/>
      <c r="J24" s="66"/>
      <c r="K24" s="66"/>
      <c r="L24" s="42"/>
      <c r="M24" s="42"/>
      <c r="N24" s="42"/>
      <c r="O24" s="42"/>
      <c r="P24" s="42"/>
      <c r="Q24" s="42"/>
      <c r="R24" s="42"/>
      <c r="S24" s="42"/>
      <c r="T24" s="42"/>
      <c r="U24" s="42"/>
      <c r="V24" s="42"/>
      <c r="W24" s="42"/>
      <c r="X24" s="42"/>
      <c r="Y24" s="42"/>
      <c r="Z24" s="42"/>
      <c r="AA24" s="42"/>
      <c r="AB24" s="42"/>
      <c r="AC24" s="42"/>
      <c r="AD24" s="42"/>
    </row>
    <row r="25" spans="1:30">
      <c r="A25" s="70" t="s">
        <v>121</v>
      </c>
      <c r="B25" s="73" t="s">
        <v>129</v>
      </c>
      <c r="C25" s="60" t="s">
        <v>130</v>
      </c>
      <c r="D25" s="65"/>
      <c r="E25" s="66"/>
      <c r="F25" s="66"/>
      <c r="G25" s="66"/>
      <c r="H25" s="66"/>
      <c r="I25" s="66"/>
      <c r="J25" s="66"/>
      <c r="K25" s="66"/>
      <c r="L25" s="42"/>
      <c r="M25" s="42"/>
      <c r="N25" s="42"/>
      <c r="O25" s="42"/>
      <c r="P25" s="42"/>
      <c r="Q25" s="42"/>
      <c r="R25" s="42"/>
      <c r="S25" s="42"/>
      <c r="T25" s="42"/>
      <c r="U25" s="42"/>
      <c r="V25" s="42"/>
      <c r="W25" s="42"/>
      <c r="X25" s="42"/>
      <c r="Y25" s="42"/>
      <c r="Z25" s="42"/>
      <c r="AA25" s="42"/>
      <c r="AB25" s="42"/>
      <c r="AC25" s="42"/>
      <c r="AD25" s="42"/>
    </row>
    <row r="26" spans="1:30">
      <c r="A26" s="70" t="s">
        <v>121</v>
      </c>
      <c r="B26" s="73" t="s">
        <v>53</v>
      </c>
      <c r="C26" s="60"/>
      <c r="D26" s="65"/>
      <c r="E26" s="66"/>
      <c r="F26" s="66"/>
      <c r="G26" s="66"/>
      <c r="H26" s="66">
        <f>SUM(H27:H28)</f>
        <v>0</v>
      </c>
      <c r="I26" s="66"/>
      <c r="J26" s="66"/>
      <c r="K26" s="66"/>
      <c r="L26" s="42"/>
      <c r="M26" s="42"/>
      <c r="N26" s="42"/>
      <c r="O26" s="42"/>
      <c r="P26" s="42"/>
      <c r="Q26" s="42"/>
      <c r="R26" s="42"/>
      <c r="S26" s="42"/>
      <c r="T26" s="42"/>
      <c r="U26" s="42"/>
      <c r="V26" s="42"/>
      <c r="W26" s="42"/>
      <c r="X26" s="42"/>
      <c r="Y26" s="42"/>
      <c r="Z26" s="42"/>
      <c r="AA26" s="42"/>
      <c r="AB26" s="42"/>
      <c r="AC26" s="42"/>
      <c r="AD26" s="42"/>
    </row>
    <row r="27" spans="1:30">
      <c r="A27" s="70" t="s">
        <v>123</v>
      </c>
      <c r="B27" s="73" t="s">
        <v>131</v>
      </c>
      <c r="C27" s="60" t="s">
        <v>113</v>
      </c>
      <c r="D27" s="65"/>
      <c r="E27" s="66"/>
      <c r="F27" s="66"/>
      <c r="G27" s="66"/>
      <c r="H27" s="66">
        <f t="shared" ref="H27:H28" si="0">E27*G27</f>
        <v>0</v>
      </c>
      <c r="I27" s="66"/>
      <c r="J27" s="66"/>
      <c r="K27" s="66"/>
      <c r="L27" s="42"/>
      <c r="M27" s="42"/>
      <c r="N27" s="42"/>
      <c r="O27" s="42"/>
      <c r="P27" s="42"/>
      <c r="Q27" s="42"/>
      <c r="R27" s="42"/>
      <c r="S27" s="42"/>
      <c r="T27" s="42"/>
      <c r="U27" s="42"/>
      <c r="V27" s="42"/>
      <c r="W27" s="42"/>
      <c r="X27" s="42"/>
      <c r="Y27" s="42"/>
      <c r="Z27" s="42"/>
      <c r="AA27" s="42"/>
      <c r="AB27" s="42"/>
      <c r="AC27" s="42"/>
      <c r="AD27" s="42"/>
    </row>
    <row r="28" spans="1:30">
      <c r="A28" s="70" t="s">
        <v>123</v>
      </c>
      <c r="B28" s="73" t="s">
        <v>132</v>
      </c>
      <c r="C28" s="60" t="s">
        <v>113</v>
      </c>
      <c r="D28" s="65"/>
      <c r="E28" s="66"/>
      <c r="F28" s="66"/>
      <c r="G28" s="66"/>
      <c r="H28" s="66">
        <f t="shared" si="0"/>
        <v>0</v>
      </c>
      <c r="I28" s="66"/>
      <c r="J28" s="66"/>
      <c r="K28" s="66"/>
      <c r="L28" s="42"/>
      <c r="M28" s="42"/>
      <c r="N28" s="42"/>
      <c r="O28" s="42"/>
      <c r="P28" s="42"/>
      <c r="Q28" s="42"/>
      <c r="R28" s="42"/>
      <c r="S28" s="42"/>
      <c r="T28" s="42"/>
      <c r="U28" s="42"/>
      <c r="V28" s="42"/>
      <c r="W28" s="42"/>
      <c r="X28" s="42"/>
      <c r="Y28" s="42"/>
      <c r="Z28" s="42"/>
      <c r="AA28" s="42"/>
      <c r="AB28" s="42"/>
      <c r="AC28" s="42"/>
      <c r="AD28" s="42"/>
    </row>
    <row r="29" spans="1:30" ht="31.5">
      <c r="A29" s="70" t="s">
        <v>27</v>
      </c>
      <c r="B29" s="76" t="s">
        <v>133</v>
      </c>
      <c r="C29" s="60"/>
      <c r="D29" s="65"/>
      <c r="E29" s="66"/>
      <c r="F29" s="66"/>
      <c r="G29" s="66"/>
      <c r="H29" s="66"/>
      <c r="I29" s="66"/>
      <c r="J29" s="66"/>
      <c r="K29" s="66"/>
      <c r="L29" s="42"/>
      <c r="M29" s="42"/>
      <c r="N29" s="42"/>
      <c r="O29" s="42"/>
      <c r="P29" s="42"/>
      <c r="Q29" s="42"/>
      <c r="R29" s="42"/>
      <c r="S29" s="42"/>
      <c r="T29" s="42"/>
      <c r="U29" s="42"/>
      <c r="V29" s="42"/>
      <c r="W29" s="42"/>
      <c r="X29" s="42"/>
      <c r="Y29" s="42"/>
      <c r="Z29" s="42"/>
      <c r="AA29" s="42"/>
      <c r="AB29" s="42"/>
      <c r="AC29" s="42"/>
      <c r="AD29" s="42"/>
    </row>
    <row r="30" spans="1:30">
      <c r="A30" s="70" t="s">
        <v>38</v>
      </c>
      <c r="B30" s="73" t="s">
        <v>134</v>
      </c>
      <c r="C30" s="60" t="s">
        <v>135</v>
      </c>
      <c r="D30" s="65"/>
      <c r="E30" s="66"/>
      <c r="F30" s="66"/>
      <c r="G30" s="66"/>
      <c r="H30" s="66"/>
      <c r="I30" s="66"/>
      <c r="J30" s="66"/>
      <c r="K30" s="66"/>
      <c r="L30" s="42"/>
      <c r="M30" s="42"/>
      <c r="N30" s="42"/>
      <c r="O30" s="42"/>
      <c r="P30" s="42"/>
      <c r="Q30" s="42"/>
      <c r="R30" s="42"/>
      <c r="S30" s="42"/>
      <c r="T30" s="42"/>
      <c r="U30" s="42"/>
      <c r="V30" s="42"/>
      <c r="W30" s="42"/>
      <c r="X30" s="42"/>
      <c r="Y30" s="42"/>
      <c r="Z30" s="42"/>
      <c r="AA30" s="42"/>
      <c r="AB30" s="42"/>
      <c r="AC30" s="42"/>
      <c r="AD30" s="42"/>
    </row>
    <row r="31" spans="1:30">
      <c r="A31" s="70" t="s">
        <v>136</v>
      </c>
      <c r="B31" s="77" t="s">
        <v>137</v>
      </c>
      <c r="C31" s="60"/>
      <c r="D31" s="65"/>
      <c r="E31" s="66"/>
      <c r="F31" s="66"/>
      <c r="G31" s="66"/>
      <c r="H31" s="66"/>
      <c r="I31" s="66"/>
      <c r="J31" s="66"/>
      <c r="K31" s="66"/>
      <c r="L31" s="42"/>
      <c r="M31" s="42"/>
      <c r="N31" s="42"/>
      <c r="O31" s="42"/>
      <c r="P31" s="42"/>
      <c r="Q31" s="42"/>
      <c r="R31" s="42"/>
      <c r="S31" s="42"/>
      <c r="T31" s="42"/>
      <c r="U31" s="42"/>
      <c r="V31" s="42"/>
      <c r="W31" s="42"/>
      <c r="X31" s="42"/>
      <c r="Y31" s="42"/>
      <c r="Z31" s="42"/>
      <c r="AA31" s="42"/>
      <c r="AB31" s="42"/>
      <c r="AC31" s="42"/>
      <c r="AD31" s="42"/>
    </row>
    <row r="32" spans="1:30">
      <c r="A32" s="70" t="s">
        <v>123</v>
      </c>
      <c r="B32" s="77" t="s">
        <v>138</v>
      </c>
      <c r="C32" s="60"/>
      <c r="D32" s="65"/>
      <c r="E32" s="66"/>
      <c r="F32" s="66"/>
      <c r="G32" s="66"/>
      <c r="H32" s="66"/>
      <c r="I32" s="66"/>
      <c r="J32" s="66"/>
      <c r="K32" s="66"/>
      <c r="L32" s="42"/>
      <c r="M32" s="42"/>
      <c r="N32" s="42"/>
      <c r="O32" s="42"/>
      <c r="P32" s="42"/>
      <c r="Q32" s="42"/>
      <c r="R32" s="42"/>
      <c r="S32" s="42"/>
      <c r="T32" s="42"/>
      <c r="U32" s="42"/>
      <c r="V32" s="42"/>
      <c r="W32" s="42"/>
      <c r="X32" s="42"/>
      <c r="Y32" s="42"/>
      <c r="Z32" s="42"/>
      <c r="AA32" s="42"/>
      <c r="AB32" s="42"/>
      <c r="AC32" s="42"/>
      <c r="AD32" s="42"/>
    </row>
    <row r="33" spans="1:30">
      <c r="A33" s="70" t="s">
        <v>123</v>
      </c>
      <c r="B33" s="77" t="s">
        <v>139</v>
      </c>
      <c r="C33" s="60"/>
      <c r="D33" s="65"/>
      <c r="E33" s="66"/>
      <c r="F33" s="66"/>
      <c r="G33" s="66"/>
      <c r="H33" s="66"/>
      <c r="I33" s="66"/>
      <c r="J33" s="66"/>
      <c r="K33" s="66"/>
      <c r="L33" s="42"/>
      <c r="M33" s="42"/>
      <c r="N33" s="42"/>
      <c r="O33" s="42"/>
      <c r="P33" s="42"/>
      <c r="Q33" s="42"/>
      <c r="R33" s="42"/>
      <c r="S33" s="42"/>
      <c r="T33" s="42"/>
      <c r="U33" s="42"/>
      <c r="V33" s="42"/>
      <c r="W33" s="42"/>
      <c r="X33" s="42"/>
      <c r="Y33" s="42"/>
      <c r="Z33" s="42"/>
      <c r="AA33" s="42"/>
      <c r="AB33" s="42"/>
      <c r="AC33" s="42"/>
      <c r="AD33" s="42"/>
    </row>
    <row r="34" spans="1:30">
      <c r="A34" s="70" t="s">
        <v>123</v>
      </c>
      <c r="B34" s="77" t="s">
        <v>140</v>
      </c>
      <c r="C34" s="60"/>
      <c r="D34" s="65"/>
      <c r="E34" s="66"/>
      <c r="F34" s="66"/>
      <c r="G34" s="66"/>
      <c r="H34" s="66"/>
      <c r="I34" s="66"/>
      <c r="J34" s="66"/>
      <c r="K34" s="66"/>
      <c r="L34" s="42"/>
      <c r="M34" s="42"/>
      <c r="N34" s="42"/>
      <c r="O34" s="42"/>
      <c r="P34" s="42"/>
      <c r="Q34" s="42"/>
      <c r="R34" s="42"/>
      <c r="S34" s="42"/>
      <c r="T34" s="42"/>
      <c r="U34" s="42"/>
      <c r="V34" s="42"/>
      <c r="W34" s="42"/>
      <c r="X34" s="42"/>
      <c r="Y34" s="42"/>
      <c r="Z34" s="42"/>
      <c r="AA34" s="42"/>
      <c r="AB34" s="42"/>
      <c r="AC34" s="42"/>
      <c r="AD34" s="42"/>
    </row>
    <row r="35" spans="1:30" ht="31.5">
      <c r="A35" s="70" t="s">
        <v>40</v>
      </c>
      <c r="B35" s="71" t="s">
        <v>141</v>
      </c>
      <c r="C35" s="60">
        <f>C36+C37</f>
        <v>0</v>
      </c>
      <c r="D35" s="60">
        <f t="shared" ref="D35:K35" si="1">D36+D37</f>
        <v>0</v>
      </c>
      <c r="E35" s="66"/>
      <c r="F35" s="66"/>
      <c r="G35" s="66"/>
      <c r="H35" s="66"/>
      <c r="I35" s="66">
        <f t="shared" si="1"/>
        <v>0</v>
      </c>
      <c r="J35" s="66"/>
      <c r="K35" s="66">
        <f t="shared" si="1"/>
        <v>0</v>
      </c>
      <c r="L35" s="42"/>
      <c r="M35" s="42"/>
      <c r="N35" s="42"/>
      <c r="O35" s="42"/>
      <c r="P35" s="42"/>
      <c r="Q35" s="42"/>
      <c r="R35" s="42"/>
      <c r="S35" s="42"/>
      <c r="T35" s="42"/>
      <c r="U35" s="42"/>
      <c r="V35" s="42"/>
      <c r="W35" s="42"/>
      <c r="X35" s="42"/>
      <c r="Y35" s="42"/>
      <c r="Z35" s="42"/>
      <c r="AA35" s="42"/>
      <c r="AB35" s="42"/>
      <c r="AC35" s="42"/>
      <c r="AD35" s="42"/>
    </row>
    <row r="36" spans="1:30">
      <c r="A36" s="70" t="s">
        <v>142</v>
      </c>
      <c r="B36" s="71" t="s">
        <v>143</v>
      </c>
      <c r="C36" s="60"/>
      <c r="D36" s="65"/>
      <c r="E36" s="66"/>
      <c r="F36" s="66"/>
      <c r="G36" s="66"/>
      <c r="H36" s="66"/>
      <c r="I36" s="66"/>
      <c r="J36" s="66"/>
      <c r="K36" s="66"/>
      <c r="L36" s="42"/>
      <c r="M36" s="42"/>
      <c r="N36" s="42"/>
      <c r="O36" s="42"/>
      <c r="P36" s="42"/>
      <c r="Q36" s="42"/>
      <c r="R36" s="42"/>
      <c r="S36" s="42"/>
      <c r="T36" s="42"/>
      <c r="U36" s="42"/>
      <c r="V36" s="42"/>
      <c r="W36" s="42"/>
      <c r="X36" s="42"/>
      <c r="Y36" s="42"/>
      <c r="Z36" s="42"/>
      <c r="AA36" s="42"/>
      <c r="AB36" s="42"/>
      <c r="AC36" s="42"/>
      <c r="AD36" s="42"/>
    </row>
    <row r="37" spans="1:30">
      <c r="A37" s="70" t="s">
        <v>142</v>
      </c>
      <c r="B37" s="71" t="s">
        <v>144</v>
      </c>
      <c r="C37" s="60"/>
      <c r="D37" s="65"/>
      <c r="E37" s="66"/>
      <c r="F37" s="66"/>
      <c r="G37" s="66"/>
      <c r="H37" s="66"/>
      <c r="I37" s="66"/>
      <c r="J37" s="66"/>
      <c r="K37" s="66"/>
      <c r="L37" s="42"/>
      <c r="M37" s="42"/>
      <c r="N37" s="42"/>
      <c r="O37" s="42"/>
      <c r="P37" s="42"/>
      <c r="Q37" s="42"/>
      <c r="R37" s="42"/>
      <c r="S37" s="42"/>
      <c r="T37" s="42"/>
      <c r="U37" s="42"/>
      <c r="V37" s="42"/>
      <c r="W37" s="42"/>
      <c r="X37" s="42"/>
      <c r="Y37" s="42"/>
      <c r="Z37" s="42"/>
      <c r="AA37" s="42"/>
      <c r="AB37" s="42"/>
      <c r="AC37" s="42"/>
      <c r="AD37" s="42"/>
    </row>
    <row r="38" spans="1:30" ht="31.5">
      <c r="A38" s="70" t="s">
        <v>42</v>
      </c>
      <c r="B38" s="71" t="s">
        <v>145</v>
      </c>
      <c r="C38" s="60"/>
      <c r="D38" s="65"/>
      <c r="E38" s="66"/>
      <c r="F38" s="66"/>
      <c r="G38" s="66"/>
      <c r="H38" s="66"/>
      <c r="I38" s="66"/>
      <c r="J38" s="66"/>
      <c r="K38" s="66"/>
      <c r="L38" s="42"/>
      <c r="M38" s="42"/>
      <c r="N38" s="42"/>
      <c r="O38" s="78"/>
      <c r="P38" s="42"/>
      <c r="Q38" s="42"/>
      <c r="R38" s="42"/>
      <c r="S38" s="42"/>
      <c r="T38" s="42"/>
      <c r="U38" s="42"/>
      <c r="V38" s="42"/>
      <c r="W38" s="42"/>
      <c r="X38" s="42"/>
      <c r="Y38" s="42"/>
      <c r="Z38" s="42"/>
      <c r="AA38" s="42"/>
      <c r="AB38" s="42"/>
      <c r="AC38" s="42"/>
      <c r="AD38" s="42"/>
    </row>
    <row r="39" spans="1:30">
      <c r="A39" s="70" t="s">
        <v>123</v>
      </c>
      <c r="B39" s="71" t="s">
        <v>146</v>
      </c>
      <c r="C39" s="60"/>
      <c r="D39" s="65"/>
      <c r="E39" s="66"/>
      <c r="F39" s="66"/>
      <c r="G39" s="66"/>
      <c r="H39" s="66"/>
      <c r="I39" s="66"/>
      <c r="J39" s="66"/>
      <c r="K39" s="66"/>
      <c r="L39" s="42"/>
      <c r="M39" s="42"/>
      <c r="N39" s="42"/>
      <c r="O39" s="78"/>
      <c r="P39" s="42"/>
      <c r="Q39" s="42"/>
      <c r="R39" s="42"/>
      <c r="S39" s="42"/>
      <c r="T39" s="42"/>
      <c r="U39" s="42"/>
      <c r="V39" s="42"/>
      <c r="W39" s="42"/>
      <c r="X39" s="42"/>
      <c r="Y39" s="42"/>
      <c r="Z39" s="42"/>
      <c r="AA39" s="42"/>
      <c r="AB39" s="42"/>
      <c r="AC39" s="42"/>
      <c r="AD39" s="42"/>
    </row>
    <row r="40" spans="1:30">
      <c r="A40" s="70" t="s">
        <v>123</v>
      </c>
      <c r="B40" s="71" t="s">
        <v>147</v>
      </c>
      <c r="C40" s="60"/>
      <c r="D40" s="65"/>
      <c r="E40" s="66"/>
      <c r="F40" s="66"/>
      <c r="G40" s="66"/>
      <c r="H40" s="66"/>
      <c r="I40" s="66"/>
      <c r="J40" s="66"/>
      <c r="K40" s="66"/>
      <c r="L40" s="42"/>
      <c r="M40" s="42"/>
      <c r="N40" s="42"/>
      <c r="O40" s="78"/>
      <c r="P40" s="42"/>
      <c r="Q40" s="42"/>
      <c r="R40" s="42"/>
      <c r="S40" s="42"/>
      <c r="T40" s="42"/>
      <c r="U40" s="42"/>
      <c r="V40" s="42"/>
      <c r="W40" s="42"/>
      <c r="X40" s="42"/>
      <c r="Y40" s="42"/>
      <c r="Z40" s="42"/>
      <c r="AA40" s="42"/>
      <c r="AB40" s="42"/>
      <c r="AC40" s="42"/>
      <c r="AD40" s="42"/>
    </row>
    <row r="41" spans="1:30">
      <c r="A41" s="70" t="s">
        <v>123</v>
      </c>
      <c r="B41" s="71" t="s">
        <v>148</v>
      </c>
      <c r="C41" s="60"/>
      <c r="D41" s="65"/>
      <c r="E41" s="66"/>
      <c r="F41" s="66"/>
      <c r="G41" s="66"/>
      <c r="H41" s="66"/>
      <c r="I41" s="66"/>
      <c r="J41" s="66"/>
      <c r="K41" s="66"/>
      <c r="L41" s="42"/>
      <c r="M41" s="42"/>
      <c r="N41" s="42"/>
      <c r="O41" s="78"/>
      <c r="P41" s="42"/>
      <c r="Q41" s="42"/>
      <c r="R41" s="42"/>
      <c r="S41" s="42"/>
      <c r="T41" s="42"/>
      <c r="U41" s="42"/>
      <c r="V41" s="42"/>
      <c r="W41" s="42"/>
      <c r="X41" s="42"/>
      <c r="Y41" s="42"/>
      <c r="Z41" s="42"/>
      <c r="AA41" s="42"/>
      <c r="AB41" s="42"/>
      <c r="AC41" s="42"/>
      <c r="AD41" s="42"/>
    </row>
    <row r="42" spans="1:30">
      <c r="A42" s="70" t="s">
        <v>123</v>
      </c>
      <c r="B42" s="71" t="s">
        <v>149</v>
      </c>
      <c r="C42" s="60"/>
      <c r="D42" s="65"/>
      <c r="E42" s="66"/>
      <c r="F42" s="66"/>
      <c r="G42" s="66"/>
      <c r="H42" s="66"/>
      <c r="I42" s="66"/>
      <c r="J42" s="66"/>
      <c r="K42" s="66"/>
      <c r="L42" s="42"/>
      <c r="M42" s="42"/>
      <c r="N42" s="42"/>
      <c r="O42" s="78"/>
      <c r="P42" s="42"/>
      <c r="Q42" s="42"/>
      <c r="R42" s="42"/>
      <c r="S42" s="42"/>
      <c r="T42" s="42"/>
      <c r="U42" s="42"/>
      <c r="V42" s="42"/>
      <c r="W42" s="42"/>
      <c r="X42" s="42"/>
      <c r="Y42" s="42"/>
      <c r="Z42" s="42"/>
      <c r="AA42" s="42"/>
      <c r="AB42" s="42"/>
      <c r="AC42" s="42"/>
      <c r="AD42" s="42"/>
    </row>
    <row r="43" spans="1:30" ht="47.25">
      <c r="A43" s="70" t="s">
        <v>44</v>
      </c>
      <c r="B43" s="71" t="s">
        <v>150</v>
      </c>
      <c r="C43" s="60"/>
      <c r="D43" s="65"/>
      <c r="E43" s="66"/>
      <c r="F43" s="66"/>
      <c r="G43" s="66"/>
      <c r="H43" s="66"/>
      <c r="I43" s="66"/>
      <c r="J43" s="66"/>
      <c r="K43" s="66"/>
      <c r="L43" s="42"/>
      <c r="M43" s="42"/>
      <c r="N43" s="42"/>
      <c r="O43" s="78"/>
      <c r="P43" s="42"/>
      <c r="Q43" s="42"/>
      <c r="R43" s="42"/>
      <c r="S43" s="42"/>
      <c r="T43" s="42"/>
      <c r="U43" s="42"/>
      <c r="V43" s="42"/>
      <c r="W43" s="42"/>
      <c r="X43" s="42"/>
      <c r="Y43" s="42"/>
      <c r="Z43" s="42"/>
      <c r="AA43" s="42"/>
      <c r="AB43" s="42"/>
      <c r="AC43" s="42"/>
      <c r="AD43" s="42"/>
    </row>
    <row r="44" spans="1:30" ht="47.25">
      <c r="A44" s="70" t="s">
        <v>46</v>
      </c>
      <c r="B44" s="71" t="s">
        <v>151</v>
      </c>
      <c r="C44" s="60"/>
      <c r="D44" s="65"/>
      <c r="E44" s="66"/>
      <c r="F44" s="66"/>
      <c r="G44" s="66"/>
      <c r="H44" s="66"/>
      <c r="I44" s="66"/>
      <c r="J44" s="66"/>
      <c r="K44" s="66"/>
      <c r="L44" s="42"/>
      <c r="M44" s="42"/>
      <c r="N44" s="42"/>
      <c r="O44" s="42"/>
      <c r="P44" s="42"/>
      <c r="Q44" s="42"/>
      <c r="R44" s="42"/>
      <c r="S44" s="42"/>
      <c r="T44" s="42"/>
      <c r="U44" s="42"/>
      <c r="V44" s="42"/>
      <c r="W44" s="42"/>
      <c r="X44" s="42"/>
      <c r="Y44" s="42"/>
      <c r="Z44" s="42"/>
      <c r="AA44" s="42"/>
      <c r="AB44" s="42"/>
      <c r="AC44" s="42"/>
      <c r="AD44" s="42"/>
    </row>
    <row r="45" spans="1:30" ht="31.5">
      <c r="A45" s="70" t="s">
        <v>48</v>
      </c>
      <c r="B45" s="71" t="s">
        <v>152</v>
      </c>
      <c r="C45" s="60" t="s">
        <v>130</v>
      </c>
      <c r="D45" s="65"/>
      <c r="E45" s="66"/>
      <c r="F45" s="66"/>
      <c r="G45" s="66"/>
      <c r="H45" s="66"/>
      <c r="I45" s="66"/>
      <c r="J45" s="66"/>
      <c r="K45" s="66"/>
      <c r="L45" s="42"/>
      <c r="M45" s="42"/>
      <c r="N45" s="42"/>
      <c r="O45" s="42"/>
      <c r="P45" s="42"/>
      <c r="Q45" s="42"/>
      <c r="R45" s="42"/>
      <c r="S45" s="42"/>
      <c r="T45" s="42"/>
      <c r="U45" s="42"/>
      <c r="V45" s="42"/>
      <c r="W45" s="42"/>
      <c r="X45" s="42"/>
      <c r="Y45" s="42"/>
      <c r="Z45" s="42"/>
      <c r="AA45" s="42"/>
      <c r="AB45" s="42"/>
      <c r="AC45" s="42"/>
      <c r="AD45" s="42"/>
    </row>
    <row r="46" spans="1:30" ht="31.5">
      <c r="A46" s="70" t="s">
        <v>50</v>
      </c>
      <c r="B46" s="71" t="s">
        <v>153</v>
      </c>
      <c r="C46" s="60" t="s">
        <v>130</v>
      </c>
      <c r="D46" s="65"/>
      <c r="E46" s="66"/>
      <c r="F46" s="66"/>
      <c r="G46" s="66"/>
      <c r="H46" s="66"/>
      <c r="I46" s="66"/>
      <c r="J46" s="66"/>
      <c r="K46" s="66"/>
      <c r="L46" s="42"/>
      <c r="M46" s="42"/>
      <c r="N46" s="42"/>
      <c r="O46" s="42"/>
      <c r="P46" s="42"/>
      <c r="Q46" s="42"/>
      <c r="R46" s="42"/>
      <c r="S46" s="42"/>
      <c r="T46" s="42"/>
      <c r="U46" s="42"/>
      <c r="V46" s="42"/>
      <c r="W46" s="42"/>
      <c r="X46" s="42"/>
      <c r="Y46" s="42"/>
      <c r="Z46" s="42"/>
      <c r="AA46" s="42"/>
      <c r="AB46" s="42"/>
      <c r="AC46" s="42"/>
      <c r="AD46" s="42"/>
    </row>
    <row r="47" spans="1:30">
      <c r="A47" s="70" t="s">
        <v>52</v>
      </c>
      <c r="B47" s="71" t="s">
        <v>154</v>
      </c>
      <c r="C47" s="60"/>
      <c r="D47" s="65"/>
      <c r="E47" s="66"/>
      <c r="F47" s="66"/>
      <c r="G47" s="66"/>
      <c r="H47" s="66"/>
      <c r="I47" s="66"/>
      <c r="J47" s="66"/>
      <c r="K47" s="66"/>
      <c r="L47" s="42"/>
      <c r="M47" s="42"/>
      <c r="N47" s="42"/>
      <c r="O47" s="42"/>
      <c r="P47" s="42"/>
      <c r="Q47" s="42"/>
      <c r="R47" s="42"/>
      <c r="S47" s="42"/>
      <c r="T47" s="42"/>
      <c r="U47" s="42"/>
      <c r="V47" s="42"/>
      <c r="W47" s="42"/>
      <c r="X47" s="42"/>
      <c r="Y47" s="42"/>
      <c r="Z47" s="42"/>
      <c r="AA47" s="42"/>
      <c r="AB47" s="42"/>
      <c r="AC47" s="42"/>
      <c r="AD47" s="42"/>
    </row>
    <row r="48" spans="1:30">
      <c r="A48" s="70" t="s">
        <v>121</v>
      </c>
      <c r="B48" s="71" t="s">
        <v>155</v>
      </c>
      <c r="C48" s="60" t="s">
        <v>130</v>
      </c>
      <c r="D48" s="65"/>
      <c r="E48" s="66"/>
      <c r="F48" s="66"/>
      <c r="G48" s="66"/>
      <c r="H48" s="66"/>
      <c r="I48" s="66"/>
      <c r="J48" s="66"/>
      <c r="K48" s="66"/>
      <c r="L48" s="42"/>
      <c r="M48" s="42"/>
      <c r="N48" s="42"/>
      <c r="O48" s="42"/>
      <c r="P48" s="42"/>
      <c r="Q48" s="42"/>
      <c r="R48" s="42"/>
      <c r="S48" s="42"/>
      <c r="T48" s="42"/>
      <c r="U48" s="42"/>
      <c r="V48" s="42"/>
      <c r="W48" s="42"/>
      <c r="X48" s="42"/>
      <c r="Y48" s="42"/>
      <c r="Z48" s="42"/>
      <c r="AA48" s="42"/>
      <c r="AB48" s="42"/>
      <c r="AC48" s="42"/>
      <c r="AD48" s="42"/>
    </row>
    <row r="49" spans="1:30">
      <c r="A49" s="70" t="s">
        <v>121</v>
      </c>
      <c r="B49" s="71" t="s">
        <v>156</v>
      </c>
      <c r="C49" s="60" t="s">
        <v>130</v>
      </c>
      <c r="D49" s="65"/>
      <c r="E49" s="66"/>
      <c r="F49" s="66"/>
      <c r="G49" s="66"/>
      <c r="H49" s="66"/>
      <c r="I49" s="66"/>
      <c r="J49" s="66"/>
      <c r="K49" s="66"/>
      <c r="L49" s="42"/>
      <c r="M49" s="42"/>
      <c r="N49" s="42"/>
      <c r="O49" s="42"/>
      <c r="P49" s="42"/>
      <c r="Q49" s="42"/>
      <c r="R49" s="42"/>
      <c r="S49" s="42"/>
      <c r="T49" s="42"/>
      <c r="U49" s="42"/>
      <c r="V49" s="42"/>
      <c r="W49" s="42"/>
      <c r="X49" s="42"/>
      <c r="Y49" s="42"/>
      <c r="Z49" s="42"/>
      <c r="AA49" s="42"/>
      <c r="AB49" s="42"/>
      <c r="AC49" s="42"/>
      <c r="AD49" s="42"/>
    </row>
    <row r="50" spans="1:30">
      <c r="A50" s="70" t="s">
        <v>61</v>
      </c>
      <c r="B50" s="71" t="s">
        <v>157</v>
      </c>
      <c r="C50" s="60"/>
      <c r="D50" s="65"/>
      <c r="E50" s="66"/>
      <c r="F50" s="66"/>
      <c r="G50" s="66"/>
      <c r="H50" s="66"/>
      <c r="I50" s="66"/>
      <c r="J50" s="66"/>
      <c r="K50" s="66"/>
      <c r="L50" s="42"/>
      <c r="M50" s="42"/>
      <c r="N50" s="42"/>
      <c r="O50" s="42"/>
      <c r="P50" s="42"/>
      <c r="Q50" s="42"/>
      <c r="R50" s="42"/>
      <c r="S50" s="42"/>
      <c r="T50" s="42"/>
      <c r="U50" s="42"/>
      <c r="V50" s="42"/>
      <c r="W50" s="42"/>
      <c r="X50" s="42"/>
      <c r="Y50" s="42"/>
      <c r="Z50" s="42"/>
      <c r="AA50" s="42"/>
      <c r="AB50" s="42"/>
      <c r="AC50" s="42"/>
      <c r="AD50" s="42"/>
    </row>
    <row r="51" spans="1:30">
      <c r="A51" s="70" t="s">
        <v>111</v>
      </c>
      <c r="B51" s="71" t="s">
        <v>158</v>
      </c>
      <c r="C51" s="60"/>
      <c r="D51" s="65"/>
      <c r="E51" s="66"/>
      <c r="F51" s="66"/>
      <c r="G51" s="66"/>
      <c r="H51" s="66"/>
      <c r="I51" s="66"/>
      <c r="J51" s="66"/>
      <c r="K51" s="66"/>
      <c r="L51" s="42"/>
      <c r="M51" s="42"/>
      <c r="N51" s="42"/>
      <c r="O51" s="42"/>
      <c r="P51" s="42"/>
      <c r="Q51" s="42"/>
      <c r="R51" s="42"/>
      <c r="S51" s="42"/>
      <c r="T51" s="42"/>
      <c r="U51" s="42"/>
      <c r="V51" s="42"/>
      <c r="W51" s="42"/>
      <c r="X51" s="42"/>
      <c r="Y51" s="42"/>
      <c r="Z51" s="42"/>
      <c r="AA51" s="42"/>
      <c r="AB51" s="42"/>
      <c r="AC51" s="42"/>
      <c r="AD51" s="42"/>
    </row>
    <row r="52" spans="1:30" ht="31.5">
      <c r="A52" s="70" t="s">
        <v>111</v>
      </c>
      <c r="B52" s="71" t="s">
        <v>159</v>
      </c>
      <c r="C52" s="60" t="s">
        <v>160</v>
      </c>
      <c r="D52" s="65"/>
      <c r="E52" s="66"/>
      <c r="F52" s="66"/>
      <c r="G52" s="74"/>
      <c r="H52" s="66"/>
      <c r="I52" s="66"/>
      <c r="J52" s="66"/>
      <c r="K52" s="66"/>
      <c r="L52" s="42"/>
      <c r="M52" s="42"/>
      <c r="N52" s="42"/>
      <c r="O52" s="42"/>
      <c r="P52" s="42"/>
      <c r="Q52" s="42"/>
      <c r="R52" s="42"/>
      <c r="S52" s="42"/>
      <c r="T52" s="42"/>
      <c r="U52" s="42"/>
      <c r="V52" s="42"/>
      <c r="W52" s="42"/>
      <c r="X52" s="42"/>
      <c r="Y52" s="42"/>
      <c r="Z52" s="42"/>
      <c r="AA52" s="42"/>
      <c r="AB52" s="42"/>
      <c r="AC52" s="42"/>
      <c r="AD52" s="42"/>
    </row>
    <row r="53" spans="1:30" s="68" customFormat="1">
      <c r="A53" s="58" t="s">
        <v>16</v>
      </c>
      <c r="B53" s="59" t="s">
        <v>161</v>
      </c>
      <c r="C53" s="79"/>
      <c r="D53" s="61"/>
      <c r="E53" s="62"/>
      <c r="F53" s="62"/>
      <c r="G53" s="66"/>
      <c r="H53" s="62">
        <f>H54+H67+H70+H71</f>
        <v>0</v>
      </c>
      <c r="I53" s="62"/>
      <c r="J53" s="66"/>
      <c r="K53" s="62"/>
      <c r="L53" s="42"/>
      <c r="M53" s="67"/>
      <c r="N53" s="67"/>
      <c r="O53" s="67"/>
      <c r="P53" s="67"/>
      <c r="Q53" s="67"/>
      <c r="R53" s="67"/>
      <c r="S53" s="67"/>
      <c r="T53" s="67"/>
      <c r="U53" s="67"/>
      <c r="V53" s="67"/>
      <c r="W53" s="67"/>
      <c r="X53" s="67"/>
      <c r="Y53" s="67"/>
      <c r="Z53" s="67"/>
      <c r="AA53" s="67"/>
      <c r="AB53" s="67"/>
      <c r="AC53" s="67"/>
      <c r="AD53" s="67"/>
    </row>
    <row r="54" spans="1:30" s="68" customFormat="1">
      <c r="A54" s="70" t="s">
        <v>21</v>
      </c>
      <c r="B54" s="71" t="s">
        <v>110</v>
      </c>
      <c r="C54" s="60"/>
      <c r="D54" s="65"/>
      <c r="E54" s="66"/>
      <c r="F54" s="66"/>
      <c r="G54" s="66"/>
      <c r="H54" s="66">
        <f>H55+H61</f>
        <v>0</v>
      </c>
      <c r="I54" s="66"/>
      <c r="J54" s="66"/>
      <c r="K54" s="66"/>
      <c r="L54" s="67"/>
      <c r="M54" s="67"/>
      <c r="N54" s="67"/>
      <c r="O54" s="67"/>
      <c r="P54" s="67"/>
      <c r="Q54" s="67"/>
      <c r="R54" s="67"/>
      <c r="S54" s="67"/>
      <c r="T54" s="67"/>
      <c r="U54" s="67"/>
      <c r="V54" s="67"/>
      <c r="W54" s="67"/>
      <c r="X54" s="67"/>
      <c r="Y54" s="67"/>
      <c r="Z54" s="67"/>
      <c r="AA54" s="67"/>
      <c r="AB54" s="67"/>
      <c r="AC54" s="67"/>
      <c r="AD54" s="67"/>
    </row>
    <row r="55" spans="1:30" s="68" customFormat="1">
      <c r="A55" s="70" t="s">
        <v>162</v>
      </c>
      <c r="B55" s="76" t="s">
        <v>163</v>
      </c>
      <c r="C55" s="60"/>
      <c r="D55" s="65"/>
      <c r="E55" s="66"/>
      <c r="F55" s="66"/>
      <c r="G55" s="66"/>
      <c r="H55" s="66">
        <f>H58+H59+H60</f>
        <v>0</v>
      </c>
      <c r="I55" s="66"/>
      <c r="J55" s="66"/>
      <c r="K55" s="66"/>
      <c r="L55" s="67"/>
      <c r="M55" s="67"/>
      <c r="N55" s="67"/>
      <c r="O55" s="67"/>
      <c r="P55" s="67"/>
      <c r="Q55" s="67"/>
      <c r="R55" s="67"/>
      <c r="S55" s="67"/>
      <c r="T55" s="67"/>
      <c r="U55" s="67"/>
      <c r="V55" s="67"/>
      <c r="W55" s="67"/>
      <c r="X55" s="67"/>
      <c r="Y55" s="67"/>
      <c r="Z55" s="67"/>
      <c r="AA55" s="67"/>
      <c r="AB55" s="67"/>
      <c r="AC55" s="67"/>
      <c r="AD55" s="67"/>
    </row>
    <row r="56" spans="1:30" s="68" customFormat="1">
      <c r="A56" s="70" t="s">
        <v>111</v>
      </c>
      <c r="B56" s="73" t="s">
        <v>112</v>
      </c>
      <c r="C56" s="60" t="s">
        <v>113</v>
      </c>
      <c r="D56" s="65"/>
      <c r="E56" s="66"/>
      <c r="F56" s="66"/>
      <c r="G56" s="66"/>
      <c r="H56" s="66"/>
      <c r="I56" s="66"/>
      <c r="J56" s="66"/>
      <c r="K56" s="66"/>
      <c r="L56" s="67"/>
      <c r="M56" s="67"/>
      <c r="N56" s="67"/>
      <c r="O56" s="67"/>
      <c r="P56" s="67"/>
      <c r="Q56" s="67"/>
      <c r="R56" s="67"/>
      <c r="S56" s="67"/>
      <c r="T56" s="67"/>
      <c r="U56" s="67"/>
      <c r="V56" s="67"/>
      <c r="W56" s="67"/>
      <c r="X56" s="67"/>
      <c r="Y56" s="67"/>
      <c r="Z56" s="67"/>
      <c r="AA56" s="67"/>
      <c r="AB56" s="67"/>
      <c r="AC56" s="67"/>
      <c r="AD56" s="67"/>
    </row>
    <row r="57" spans="1:30" s="68" customFormat="1">
      <c r="A57" s="70" t="s">
        <v>111</v>
      </c>
      <c r="B57" s="73" t="s">
        <v>114</v>
      </c>
      <c r="C57" s="60" t="s">
        <v>113</v>
      </c>
      <c r="D57" s="65"/>
      <c r="E57" s="66"/>
      <c r="F57" s="66"/>
      <c r="G57" s="66"/>
      <c r="H57" s="66"/>
      <c r="I57" s="66"/>
      <c r="J57" s="66"/>
      <c r="K57" s="66"/>
      <c r="L57" s="67"/>
      <c r="M57" s="67"/>
      <c r="N57" s="67"/>
      <c r="O57" s="67"/>
      <c r="P57" s="67"/>
      <c r="Q57" s="67"/>
      <c r="R57" s="67"/>
      <c r="S57" s="67"/>
      <c r="T57" s="67"/>
      <c r="U57" s="67"/>
      <c r="V57" s="67"/>
      <c r="W57" s="67"/>
      <c r="X57" s="67"/>
      <c r="Y57" s="67"/>
      <c r="Z57" s="67"/>
      <c r="AA57" s="67"/>
      <c r="AB57" s="67"/>
      <c r="AC57" s="67"/>
      <c r="AD57" s="67"/>
    </row>
    <row r="58" spans="1:30" s="68" customFormat="1">
      <c r="A58" s="70" t="s">
        <v>111</v>
      </c>
      <c r="B58" s="73" t="s">
        <v>115</v>
      </c>
      <c r="C58" s="60" t="s">
        <v>116</v>
      </c>
      <c r="D58" s="65"/>
      <c r="E58" s="74"/>
      <c r="F58" s="66"/>
      <c r="G58" s="66"/>
      <c r="H58" s="66">
        <f>E57*E58*1.49*12+(E56-E57)*2.34*1.49*12</f>
        <v>0</v>
      </c>
      <c r="I58" s="66"/>
      <c r="J58" s="66"/>
      <c r="K58" s="66"/>
      <c r="L58" s="67"/>
      <c r="M58" s="67"/>
      <c r="N58" s="67"/>
      <c r="O58" s="67"/>
      <c r="P58" s="67"/>
      <c r="Q58" s="67"/>
      <c r="R58" s="67"/>
      <c r="S58" s="67"/>
      <c r="T58" s="67"/>
      <c r="U58" s="67"/>
      <c r="V58" s="67"/>
      <c r="W58" s="67"/>
      <c r="X58" s="67"/>
      <c r="Y58" s="67"/>
      <c r="Z58" s="67"/>
      <c r="AA58" s="67"/>
      <c r="AB58" s="67"/>
      <c r="AC58" s="67"/>
      <c r="AD58" s="67"/>
    </row>
    <row r="59" spans="1:30" s="68" customFormat="1">
      <c r="A59" s="70" t="s">
        <v>111</v>
      </c>
      <c r="B59" s="73" t="s">
        <v>117</v>
      </c>
      <c r="C59" s="60" t="s">
        <v>116</v>
      </c>
      <c r="D59" s="65"/>
      <c r="E59" s="74"/>
      <c r="F59" s="66"/>
      <c r="G59" s="66"/>
      <c r="H59" s="66">
        <f>E57*E59*1.49*12+(E56-E57)*1.2*1.49*12</f>
        <v>0</v>
      </c>
      <c r="I59" s="66"/>
      <c r="J59" s="66"/>
      <c r="K59" s="66"/>
      <c r="L59" s="67"/>
      <c r="M59" s="67"/>
      <c r="N59" s="67"/>
      <c r="O59" s="67"/>
      <c r="P59" s="67"/>
      <c r="Q59" s="67"/>
      <c r="R59" s="67"/>
      <c r="S59" s="67"/>
      <c r="T59" s="67"/>
      <c r="U59" s="67"/>
      <c r="V59" s="67"/>
      <c r="W59" s="67"/>
      <c r="X59" s="67"/>
      <c r="Y59" s="67"/>
      <c r="Z59" s="67"/>
      <c r="AA59" s="67"/>
      <c r="AB59" s="67"/>
      <c r="AC59" s="67"/>
      <c r="AD59" s="67"/>
    </row>
    <row r="60" spans="1:30" s="68" customFormat="1">
      <c r="A60" s="70" t="s">
        <v>111</v>
      </c>
      <c r="B60" s="73" t="s">
        <v>118</v>
      </c>
      <c r="C60" s="60" t="s">
        <v>119</v>
      </c>
      <c r="D60" s="65"/>
      <c r="E60" s="75"/>
      <c r="F60" s="66"/>
      <c r="G60" s="66"/>
      <c r="H60" s="66">
        <f>H58*0.235+H59*E60*0.235</f>
        <v>0</v>
      </c>
      <c r="I60" s="66"/>
      <c r="J60" s="66"/>
      <c r="K60" s="66"/>
      <c r="L60" s="67"/>
      <c r="M60" s="67"/>
      <c r="N60" s="67"/>
      <c r="O60" s="67"/>
      <c r="P60" s="67"/>
      <c r="Q60" s="67"/>
      <c r="R60" s="67"/>
      <c r="S60" s="67"/>
      <c r="T60" s="67"/>
      <c r="U60" s="67"/>
      <c r="V60" s="67"/>
      <c r="W60" s="67"/>
      <c r="X60" s="67"/>
      <c r="Y60" s="67"/>
      <c r="Z60" s="67"/>
      <c r="AA60" s="67"/>
      <c r="AB60" s="67"/>
      <c r="AC60" s="67"/>
      <c r="AD60" s="67"/>
    </row>
    <row r="61" spans="1:30" s="68" customFormat="1">
      <c r="A61" s="70" t="s">
        <v>164</v>
      </c>
      <c r="B61" s="76" t="s">
        <v>165</v>
      </c>
      <c r="C61" s="60"/>
      <c r="D61" s="65"/>
      <c r="E61" s="66"/>
      <c r="F61" s="66"/>
      <c r="G61" s="66"/>
      <c r="H61" s="66">
        <f>H64+H65+H66</f>
        <v>0</v>
      </c>
      <c r="I61" s="66"/>
      <c r="J61" s="66"/>
      <c r="K61" s="66"/>
      <c r="L61" s="67"/>
      <c r="M61" s="67"/>
      <c r="N61" s="67"/>
      <c r="O61" s="67"/>
      <c r="P61" s="67"/>
      <c r="Q61" s="67"/>
      <c r="R61" s="67"/>
      <c r="S61" s="67"/>
      <c r="T61" s="67"/>
      <c r="U61" s="67"/>
      <c r="V61" s="67"/>
      <c r="W61" s="67"/>
      <c r="X61" s="67"/>
      <c r="Y61" s="67"/>
      <c r="Z61" s="67"/>
      <c r="AA61" s="67"/>
      <c r="AB61" s="67"/>
      <c r="AC61" s="67"/>
      <c r="AD61" s="67"/>
    </row>
    <row r="62" spans="1:30" s="68" customFormat="1">
      <c r="A62" s="70" t="s">
        <v>111</v>
      </c>
      <c r="B62" s="73" t="s">
        <v>112</v>
      </c>
      <c r="C62" s="60" t="s">
        <v>113</v>
      </c>
      <c r="D62" s="65"/>
      <c r="E62" s="66"/>
      <c r="F62" s="66"/>
      <c r="G62" s="66"/>
      <c r="H62" s="66"/>
      <c r="I62" s="66"/>
      <c r="J62" s="66"/>
      <c r="K62" s="66"/>
      <c r="L62" s="67"/>
      <c r="M62" s="67"/>
      <c r="N62" s="67"/>
      <c r="O62" s="67"/>
      <c r="P62" s="67"/>
      <c r="Q62" s="67"/>
      <c r="R62" s="67"/>
      <c r="S62" s="67"/>
      <c r="T62" s="67"/>
      <c r="U62" s="67"/>
      <c r="V62" s="67"/>
      <c r="W62" s="67"/>
      <c r="X62" s="67"/>
      <c r="Y62" s="67"/>
      <c r="Z62" s="67"/>
      <c r="AA62" s="67"/>
      <c r="AB62" s="67"/>
      <c r="AC62" s="67"/>
      <c r="AD62" s="67"/>
    </row>
    <row r="63" spans="1:30" s="68" customFormat="1">
      <c r="A63" s="70" t="s">
        <v>111</v>
      </c>
      <c r="B63" s="73" t="s">
        <v>114</v>
      </c>
      <c r="C63" s="60" t="s">
        <v>113</v>
      </c>
      <c r="D63" s="65"/>
      <c r="E63" s="66"/>
      <c r="F63" s="66"/>
      <c r="G63" s="66"/>
      <c r="H63" s="66"/>
      <c r="I63" s="66"/>
      <c r="J63" s="66"/>
      <c r="K63" s="66"/>
      <c r="L63" s="67"/>
      <c r="M63" s="67"/>
      <c r="N63" s="67"/>
      <c r="O63" s="67"/>
      <c r="P63" s="67"/>
      <c r="Q63" s="67"/>
      <c r="R63" s="67"/>
      <c r="S63" s="67"/>
      <c r="T63" s="67"/>
      <c r="U63" s="67"/>
      <c r="V63" s="67"/>
      <c r="W63" s="67"/>
      <c r="X63" s="67"/>
      <c r="Y63" s="67"/>
      <c r="Z63" s="67"/>
      <c r="AA63" s="67"/>
      <c r="AB63" s="67"/>
      <c r="AC63" s="67"/>
      <c r="AD63" s="67"/>
    </row>
    <row r="64" spans="1:30" s="68" customFormat="1">
      <c r="A64" s="70" t="s">
        <v>111</v>
      </c>
      <c r="B64" s="73" t="s">
        <v>115</v>
      </c>
      <c r="C64" s="60" t="s">
        <v>116</v>
      </c>
      <c r="D64" s="65"/>
      <c r="E64" s="74"/>
      <c r="F64" s="66"/>
      <c r="G64" s="66"/>
      <c r="H64" s="66">
        <f>E63*E64*1.49*12+(E62-E63)*2.34*1.49*12</f>
        <v>0</v>
      </c>
      <c r="I64" s="66"/>
      <c r="J64" s="66"/>
      <c r="K64" s="66"/>
      <c r="L64" s="67"/>
      <c r="M64" s="67"/>
      <c r="N64" s="67"/>
      <c r="O64" s="67"/>
      <c r="P64" s="67"/>
      <c r="Q64" s="67"/>
      <c r="R64" s="67"/>
      <c r="S64" s="67"/>
      <c r="T64" s="67"/>
      <c r="U64" s="67"/>
      <c r="V64" s="67"/>
      <c r="W64" s="67"/>
      <c r="X64" s="67"/>
      <c r="Y64" s="67"/>
      <c r="Z64" s="67"/>
      <c r="AA64" s="67"/>
      <c r="AB64" s="67"/>
      <c r="AC64" s="67"/>
      <c r="AD64" s="67"/>
    </row>
    <row r="65" spans="1:256" s="68" customFormat="1">
      <c r="A65" s="70" t="s">
        <v>111</v>
      </c>
      <c r="B65" s="73" t="s">
        <v>117</v>
      </c>
      <c r="C65" s="60" t="s">
        <v>116</v>
      </c>
      <c r="D65" s="65"/>
      <c r="E65" s="74"/>
      <c r="F65" s="66"/>
      <c r="G65" s="66"/>
      <c r="H65" s="66">
        <f>E63*E65*1.49*12+(E62-E63)*1.2*1.49*12</f>
        <v>0</v>
      </c>
      <c r="I65" s="66"/>
      <c r="J65" s="66"/>
      <c r="K65" s="66"/>
      <c r="L65" s="67"/>
      <c r="M65" s="67"/>
      <c r="N65" s="67"/>
      <c r="O65" s="67"/>
      <c r="P65" s="67"/>
      <c r="Q65" s="67"/>
      <c r="R65" s="67"/>
      <c r="S65" s="67"/>
      <c r="T65" s="67"/>
      <c r="U65" s="67"/>
      <c r="V65" s="67"/>
      <c r="W65" s="67"/>
      <c r="X65" s="67"/>
      <c r="Y65" s="67"/>
      <c r="Z65" s="67"/>
      <c r="AA65" s="67"/>
      <c r="AB65" s="67"/>
      <c r="AC65" s="67"/>
      <c r="AD65" s="67"/>
    </row>
    <row r="66" spans="1:256" s="68" customFormat="1">
      <c r="A66" s="70" t="s">
        <v>111</v>
      </c>
      <c r="B66" s="73" t="s">
        <v>118</v>
      </c>
      <c r="C66" s="60" t="s">
        <v>119</v>
      </c>
      <c r="D66" s="65"/>
      <c r="E66" s="75"/>
      <c r="F66" s="66"/>
      <c r="G66" s="66"/>
      <c r="H66" s="66">
        <f>H64*0.235+H65*E66*0.235</f>
        <v>0</v>
      </c>
      <c r="I66" s="66"/>
      <c r="J66" s="66"/>
      <c r="K66" s="66"/>
      <c r="L66" s="67"/>
      <c r="M66" s="67"/>
      <c r="N66" s="67"/>
      <c r="O66" s="67"/>
      <c r="P66" s="67"/>
      <c r="Q66" s="67"/>
      <c r="R66" s="67"/>
      <c r="S66" s="67"/>
      <c r="T66" s="67"/>
      <c r="U66" s="67"/>
      <c r="V66" s="67"/>
      <c r="W66" s="67"/>
      <c r="X66" s="67"/>
      <c r="Y66" s="67"/>
      <c r="Z66" s="67"/>
      <c r="AA66" s="67"/>
      <c r="AB66" s="67"/>
      <c r="AC66" s="67"/>
      <c r="AD66" s="67"/>
    </row>
    <row r="67" spans="1:256" s="68" customFormat="1">
      <c r="A67" s="70" t="s">
        <v>23</v>
      </c>
      <c r="B67" s="73" t="s">
        <v>166</v>
      </c>
      <c r="C67" s="60"/>
      <c r="D67" s="65"/>
      <c r="E67" s="66"/>
      <c r="F67" s="66"/>
      <c r="G67" s="66"/>
      <c r="H67" s="66">
        <f>H68+H69</f>
        <v>0</v>
      </c>
      <c r="I67" s="66"/>
      <c r="J67" s="66"/>
      <c r="K67" s="66"/>
      <c r="L67" s="67"/>
      <c r="M67" s="67"/>
      <c r="N67" s="67"/>
      <c r="O67" s="67"/>
      <c r="P67" s="67"/>
      <c r="Q67" s="67"/>
      <c r="R67" s="67"/>
      <c r="S67" s="67"/>
      <c r="T67" s="67"/>
      <c r="U67" s="67"/>
      <c r="V67" s="67"/>
      <c r="W67" s="67"/>
      <c r="X67" s="67"/>
      <c r="Y67" s="67"/>
      <c r="Z67" s="67"/>
      <c r="AA67" s="67"/>
      <c r="AB67" s="67"/>
      <c r="AC67" s="67"/>
      <c r="AD67" s="67"/>
    </row>
    <row r="68" spans="1:256" s="68" customFormat="1">
      <c r="A68" s="70"/>
      <c r="B68" s="73" t="str">
        <f>B55</f>
        <v>Trung tâm bồi dưỡng chính trị</v>
      </c>
      <c r="C68" s="60" t="s">
        <v>113</v>
      </c>
      <c r="D68" s="65"/>
      <c r="E68" s="66"/>
      <c r="F68" s="66"/>
      <c r="G68" s="66"/>
      <c r="H68" s="66">
        <f>E68*G68</f>
        <v>0</v>
      </c>
      <c r="I68" s="66"/>
      <c r="J68" s="66"/>
      <c r="K68" s="66"/>
      <c r="L68" s="67"/>
      <c r="M68" s="67"/>
      <c r="N68" s="67"/>
      <c r="O68" s="67"/>
      <c r="P68" s="67"/>
      <c r="Q68" s="67"/>
      <c r="R68" s="67"/>
      <c r="S68" s="67"/>
      <c r="T68" s="67"/>
      <c r="U68" s="67"/>
      <c r="V68" s="67"/>
      <c r="W68" s="67"/>
      <c r="X68" s="67"/>
      <c r="Y68" s="67"/>
      <c r="Z68" s="67"/>
      <c r="AA68" s="67"/>
      <c r="AB68" s="67"/>
      <c r="AC68" s="67"/>
      <c r="AD68" s="67"/>
    </row>
    <row r="69" spans="1:256" s="68" customFormat="1">
      <c r="A69" s="70"/>
      <c r="B69" s="73" t="str">
        <f>B61</f>
        <v>Trung tâm dạy nghề</v>
      </c>
      <c r="C69" s="60" t="s">
        <v>113</v>
      </c>
      <c r="D69" s="65"/>
      <c r="E69" s="66"/>
      <c r="F69" s="66"/>
      <c r="G69" s="66"/>
      <c r="H69" s="66">
        <f>E69*G69</f>
        <v>0</v>
      </c>
      <c r="I69" s="66"/>
      <c r="J69" s="66"/>
      <c r="K69" s="66"/>
      <c r="L69" s="67"/>
      <c r="M69" s="67"/>
      <c r="N69" s="67"/>
      <c r="O69" s="67"/>
      <c r="P69" s="67"/>
      <c r="Q69" s="67"/>
      <c r="R69" s="67"/>
      <c r="S69" s="67"/>
      <c r="T69" s="67"/>
      <c r="U69" s="67"/>
      <c r="V69" s="67"/>
      <c r="W69" s="67"/>
      <c r="X69" s="67"/>
      <c r="Y69" s="67"/>
      <c r="Z69" s="67"/>
      <c r="AA69" s="67"/>
      <c r="AB69" s="67"/>
      <c r="AC69" s="67"/>
      <c r="AD69" s="67"/>
      <c r="IV69" s="80">
        <f>+SUM(IV72:IV72)</f>
        <v>0</v>
      </c>
    </row>
    <row r="70" spans="1:256" s="68" customFormat="1">
      <c r="A70" s="70" t="s">
        <v>25</v>
      </c>
      <c r="B70" s="77" t="s">
        <v>167</v>
      </c>
      <c r="C70" s="60" t="s">
        <v>168</v>
      </c>
      <c r="D70" s="65"/>
      <c r="E70" s="66"/>
      <c r="F70" s="66"/>
      <c r="G70" s="66"/>
      <c r="H70" s="66">
        <f>E70*G70</f>
        <v>0</v>
      </c>
      <c r="I70" s="66"/>
      <c r="J70" s="66"/>
      <c r="K70" s="66"/>
      <c r="L70" s="67"/>
      <c r="M70" s="67"/>
      <c r="N70" s="67"/>
      <c r="O70" s="67"/>
      <c r="P70" s="67"/>
      <c r="Q70" s="67"/>
      <c r="R70" s="67"/>
      <c r="S70" s="67"/>
      <c r="T70" s="67"/>
      <c r="U70" s="67"/>
      <c r="V70" s="67"/>
      <c r="W70" s="67"/>
      <c r="X70" s="67"/>
      <c r="Y70" s="67"/>
      <c r="Z70" s="67"/>
      <c r="AA70" s="67"/>
      <c r="AB70" s="67"/>
      <c r="AC70" s="67"/>
      <c r="AD70" s="67"/>
    </row>
    <row r="71" spans="1:256" s="68" customFormat="1" ht="31.5">
      <c r="A71" s="70" t="s">
        <v>27</v>
      </c>
      <c r="B71" s="71" t="s">
        <v>169</v>
      </c>
      <c r="C71" s="60" t="s">
        <v>130</v>
      </c>
      <c r="D71" s="65"/>
      <c r="E71" s="66"/>
      <c r="F71" s="66"/>
      <c r="G71" s="66"/>
      <c r="H71" s="66"/>
      <c r="I71" s="66"/>
      <c r="J71" s="66"/>
      <c r="K71" s="66"/>
      <c r="L71" s="67"/>
      <c r="M71" s="67"/>
      <c r="N71" s="67"/>
      <c r="O71" s="67"/>
      <c r="P71" s="67"/>
      <c r="Q71" s="67"/>
      <c r="R71" s="67"/>
      <c r="S71" s="67"/>
      <c r="T71" s="67"/>
      <c r="U71" s="67"/>
      <c r="V71" s="67"/>
      <c r="W71" s="67"/>
      <c r="X71" s="67"/>
      <c r="Y71" s="67"/>
      <c r="Z71" s="67"/>
      <c r="AA71" s="67"/>
      <c r="AB71" s="67"/>
      <c r="AC71" s="67"/>
      <c r="AD71" s="67"/>
    </row>
    <row r="72" spans="1:256" s="45" customFormat="1" ht="31.5">
      <c r="A72" s="58" t="s">
        <v>170</v>
      </c>
      <c r="B72" s="81" t="s">
        <v>171</v>
      </c>
      <c r="C72" s="79"/>
      <c r="D72" s="61"/>
      <c r="E72" s="62"/>
      <c r="F72" s="62"/>
      <c r="G72" s="62"/>
      <c r="H72" s="62">
        <f>+E72*$G72*(1+$G$227)/1000000</f>
        <v>0</v>
      </c>
      <c r="I72" s="62"/>
      <c r="J72" s="62"/>
      <c r="K72" s="62"/>
      <c r="L72" s="44"/>
      <c r="M72" s="44"/>
      <c r="N72" s="44"/>
      <c r="O72" s="44"/>
      <c r="P72" s="44"/>
      <c r="Q72" s="44"/>
      <c r="R72" s="44"/>
      <c r="S72" s="44"/>
      <c r="T72" s="44"/>
      <c r="U72" s="44"/>
      <c r="V72" s="44"/>
      <c r="W72" s="44"/>
      <c r="X72" s="44"/>
      <c r="Y72" s="44"/>
      <c r="Z72" s="44"/>
      <c r="AA72" s="44"/>
      <c r="AB72" s="44"/>
      <c r="AC72" s="44"/>
      <c r="AD72" s="44"/>
    </row>
    <row r="73" spans="1:256" s="64" customFormat="1">
      <c r="A73" s="58">
        <v>2</v>
      </c>
      <c r="B73" s="59" t="s">
        <v>172</v>
      </c>
      <c r="C73" s="60"/>
      <c r="D73" s="61"/>
      <c r="E73" s="62"/>
      <c r="F73" s="62"/>
      <c r="G73" s="62"/>
      <c r="H73" s="62">
        <f>SUM(H74:H75)</f>
        <v>0</v>
      </c>
      <c r="I73" s="62"/>
      <c r="J73" s="62"/>
      <c r="K73" s="62"/>
      <c r="L73" s="63"/>
      <c r="M73" s="42"/>
      <c r="N73" s="63"/>
      <c r="O73" s="63"/>
      <c r="P73" s="63"/>
      <c r="Q73" s="63"/>
      <c r="R73" s="63"/>
      <c r="S73" s="63"/>
      <c r="T73" s="63"/>
      <c r="U73" s="63"/>
      <c r="V73" s="63"/>
      <c r="W73" s="63"/>
      <c r="X73" s="63"/>
      <c r="Y73" s="63"/>
      <c r="Z73" s="63"/>
      <c r="AA73" s="63"/>
      <c r="AB73" s="63"/>
      <c r="AC73" s="63"/>
      <c r="AD73" s="63"/>
    </row>
    <row r="74" spans="1:256" s="68" customFormat="1">
      <c r="A74" s="70" t="s">
        <v>121</v>
      </c>
      <c r="B74" s="77" t="s">
        <v>173</v>
      </c>
      <c r="C74" s="60" t="s">
        <v>113</v>
      </c>
      <c r="D74" s="65"/>
      <c r="E74" s="66"/>
      <c r="F74" s="66"/>
      <c r="G74" s="82"/>
      <c r="H74" s="66">
        <f>E74*G74</f>
        <v>0</v>
      </c>
      <c r="I74" s="66"/>
      <c r="J74" s="66"/>
      <c r="K74" s="66"/>
      <c r="L74" s="67"/>
      <c r="M74" s="42"/>
      <c r="N74" s="67"/>
      <c r="O74" s="67"/>
      <c r="P74" s="67"/>
      <c r="Q74" s="67"/>
      <c r="R74" s="67"/>
      <c r="S74" s="67"/>
      <c r="T74" s="67"/>
      <c r="U74" s="67"/>
      <c r="V74" s="67"/>
      <c r="W74" s="67"/>
      <c r="X74" s="67"/>
      <c r="Y74" s="67"/>
      <c r="Z74" s="67"/>
      <c r="AA74" s="67"/>
      <c r="AB74" s="67"/>
      <c r="AC74" s="67"/>
      <c r="AD74" s="67"/>
    </row>
    <row r="75" spans="1:256" s="68" customFormat="1" ht="47.25">
      <c r="A75" s="70" t="s">
        <v>111</v>
      </c>
      <c r="B75" s="71" t="s">
        <v>174</v>
      </c>
      <c r="C75" s="60" t="s">
        <v>113</v>
      </c>
      <c r="D75" s="65"/>
      <c r="E75" s="66"/>
      <c r="F75" s="66"/>
      <c r="G75" s="82"/>
      <c r="H75" s="66">
        <f>E75*G75</f>
        <v>0</v>
      </c>
      <c r="I75" s="66"/>
      <c r="J75" s="66"/>
      <c r="K75" s="66"/>
      <c r="L75" s="42"/>
      <c r="M75" s="42"/>
      <c r="N75" s="67"/>
      <c r="O75" s="67"/>
      <c r="P75" s="67"/>
      <c r="Q75" s="67"/>
      <c r="R75" s="67"/>
      <c r="S75" s="67"/>
      <c r="T75" s="67"/>
      <c r="U75" s="67"/>
      <c r="V75" s="67"/>
      <c r="W75" s="67"/>
      <c r="X75" s="67"/>
      <c r="Y75" s="67"/>
      <c r="Z75" s="67"/>
      <c r="AA75" s="67"/>
      <c r="AB75" s="67"/>
      <c r="AC75" s="67"/>
      <c r="AD75" s="67"/>
    </row>
    <row r="76" spans="1:256" s="64" customFormat="1" ht="31.5">
      <c r="A76" s="58">
        <v>3</v>
      </c>
      <c r="B76" s="59" t="s">
        <v>175</v>
      </c>
      <c r="C76" s="60"/>
      <c r="D76" s="61"/>
      <c r="E76" s="62"/>
      <c r="F76" s="62"/>
      <c r="G76" s="62"/>
      <c r="H76" s="62"/>
      <c r="I76" s="62"/>
      <c r="J76" s="62"/>
      <c r="K76" s="62"/>
      <c r="L76" s="42"/>
      <c r="M76" s="42"/>
      <c r="N76" s="63"/>
      <c r="O76" s="63"/>
      <c r="P76" s="63"/>
      <c r="Q76" s="63"/>
      <c r="R76" s="63"/>
      <c r="S76" s="63"/>
      <c r="T76" s="63"/>
      <c r="U76" s="63"/>
      <c r="V76" s="63"/>
      <c r="W76" s="63"/>
      <c r="X76" s="63"/>
      <c r="Y76" s="63"/>
      <c r="Z76" s="63"/>
      <c r="AA76" s="63"/>
      <c r="AB76" s="63"/>
      <c r="AC76" s="63"/>
      <c r="AD76" s="63"/>
    </row>
    <row r="77" spans="1:256">
      <c r="A77" s="58" t="s">
        <v>176</v>
      </c>
      <c r="B77" s="59" t="s">
        <v>177</v>
      </c>
      <c r="C77" s="60"/>
      <c r="D77" s="65"/>
      <c r="E77" s="66"/>
      <c r="F77" s="66"/>
      <c r="G77" s="66"/>
      <c r="H77" s="62"/>
      <c r="I77" s="62"/>
      <c r="J77" s="66"/>
      <c r="K77" s="66"/>
      <c r="L77" s="42"/>
      <c r="M77" s="42"/>
      <c r="N77" s="42"/>
      <c r="O77" s="42"/>
      <c r="P77" s="42"/>
      <c r="Q77" s="42"/>
      <c r="R77" s="42"/>
      <c r="S77" s="42"/>
      <c r="T77" s="42"/>
      <c r="U77" s="42"/>
      <c r="V77" s="42"/>
      <c r="W77" s="42"/>
      <c r="X77" s="42"/>
      <c r="Y77" s="42"/>
      <c r="Z77" s="42"/>
      <c r="AA77" s="42"/>
      <c r="AB77" s="42"/>
      <c r="AC77" s="42"/>
      <c r="AD77" s="42"/>
    </row>
    <row r="78" spans="1:256">
      <c r="A78" s="70" t="s">
        <v>21</v>
      </c>
      <c r="B78" s="71" t="s">
        <v>178</v>
      </c>
      <c r="C78" s="60"/>
      <c r="D78" s="65"/>
      <c r="E78" s="66"/>
      <c r="F78" s="66"/>
      <c r="G78" s="66"/>
      <c r="H78" s="66">
        <f>SUM(H81:H83)</f>
        <v>0</v>
      </c>
      <c r="I78" s="66"/>
      <c r="J78" s="66"/>
      <c r="K78" s="66"/>
      <c r="L78" s="42"/>
      <c r="M78" s="42"/>
      <c r="N78" s="42"/>
      <c r="O78" s="42"/>
      <c r="P78" s="42"/>
      <c r="Q78" s="42"/>
      <c r="R78" s="42"/>
      <c r="S78" s="42"/>
      <c r="T78" s="42"/>
      <c r="U78" s="42"/>
      <c r="V78" s="42"/>
      <c r="W78" s="42"/>
      <c r="X78" s="42"/>
      <c r="Y78" s="42"/>
      <c r="Z78" s="42"/>
      <c r="AA78" s="42"/>
      <c r="AB78" s="42"/>
      <c r="AC78" s="42"/>
      <c r="AD78" s="42"/>
    </row>
    <row r="79" spans="1:256">
      <c r="A79" s="70" t="s">
        <v>111</v>
      </c>
      <c r="B79" s="73" t="s">
        <v>112</v>
      </c>
      <c r="C79" s="60" t="s">
        <v>113</v>
      </c>
      <c r="D79" s="65"/>
      <c r="E79" s="66"/>
      <c r="F79" s="66"/>
      <c r="G79" s="66"/>
      <c r="H79" s="66"/>
      <c r="I79" s="66"/>
      <c r="J79" s="66"/>
      <c r="K79" s="66"/>
      <c r="L79" s="42"/>
      <c r="M79" s="42"/>
      <c r="N79" s="42"/>
      <c r="O79" s="42"/>
      <c r="P79" s="42"/>
      <c r="Q79" s="42"/>
      <c r="R79" s="42"/>
      <c r="S79" s="42"/>
      <c r="T79" s="42"/>
      <c r="U79" s="42"/>
      <c r="V79" s="42"/>
      <c r="W79" s="42"/>
      <c r="X79" s="42"/>
      <c r="Y79" s="42"/>
      <c r="Z79" s="42"/>
      <c r="AA79" s="42"/>
      <c r="AB79" s="42"/>
      <c r="AC79" s="42"/>
      <c r="AD79" s="42"/>
    </row>
    <row r="80" spans="1:256">
      <c r="A80" s="70" t="s">
        <v>111</v>
      </c>
      <c r="B80" s="73" t="s">
        <v>114</v>
      </c>
      <c r="C80" s="60" t="s">
        <v>113</v>
      </c>
      <c r="D80" s="65"/>
      <c r="E80" s="66"/>
      <c r="F80" s="66"/>
      <c r="G80" s="66"/>
      <c r="H80" s="66"/>
      <c r="I80" s="66"/>
      <c r="J80" s="66"/>
      <c r="K80" s="66"/>
      <c r="L80" s="42"/>
      <c r="M80" s="42"/>
      <c r="N80" s="42"/>
      <c r="O80" s="42"/>
      <c r="P80" s="42"/>
      <c r="Q80" s="42"/>
      <c r="R80" s="42"/>
      <c r="S80" s="42"/>
      <c r="T80" s="42"/>
      <c r="U80" s="42"/>
      <c r="V80" s="42"/>
      <c r="W80" s="42"/>
      <c r="X80" s="42"/>
      <c r="Y80" s="42"/>
      <c r="Z80" s="42"/>
      <c r="AA80" s="42"/>
      <c r="AB80" s="42"/>
      <c r="AC80" s="42"/>
    </row>
    <row r="81" spans="1:30">
      <c r="A81" s="70" t="s">
        <v>111</v>
      </c>
      <c r="B81" s="73" t="s">
        <v>115</v>
      </c>
      <c r="C81" s="60" t="s">
        <v>116</v>
      </c>
      <c r="D81" s="65"/>
      <c r="E81" s="74"/>
      <c r="F81" s="66"/>
      <c r="G81" s="66"/>
      <c r="H81" s="66">
        <f>E80*E81*1.49*12+(E79-E80)*2.34*1.49*12</f>
        <v>0</v>
      </c>
      <c r="I81" s="66"/>
      <c r="J81" s="66"/>
      <c r="K81" s="66"/>
      <c r="L81" s="42"/>
      <c r="M81" s="42"/>
      <c r="N81" s="42"/>
      <c r="O81" s="42"/>
      <c r="P81" s="42"/>
      <c r="Q81" s="42"/>
      <c r="R81" s="42"/>
      <c r="S81" s="42"/>
      <c r="T81" s="42"/>
      <c r="U81" s="42"/>
      <c r="V81" s="42"/>
      <c r="W81" s="42"/>
      <c r="X81" s="42"/>
      <c r="Y81" s="42"/>
      <c r="Z81" s="42"/>
      <c r="AA81" s="42"/>
      <c r="AB81" s="42"/>
      <c r="AC81" s="42"/>
    </row>
    <row r="82" spans="1:30">
      <c r="A82" s="70" t="s">
        <v>111</v>
      </c>
      <c r="B82" s="73" t="s">
        <v>117</v>
      </c>
      <c r="C82" s="60" t="s">
        <v>116</v>
      </c>
      <c r="D82" s="65"/>
      <c r="E82" s="74"/>
      <c r="F82" s="66"/>
      <c r="G82" s="66"/>
      <c r="H82" s="66">
        <f>E80*E82*1.49*12+(E79-E80)*1.1*1.49*12</f>
        <v>0</v>
      </c>
      <c r="I82" s="66"/>
      <c r="J82" s="66"/>
      <c r="K82" s="66"/>
      <c r="L82" s="42"/>
      <c r="M82" s="42"/>
      <c r="N82" s="42"/>
      <c r="O82" s="42"/>
      <c r="P82" s="42"/>
      <c r="Q82" s="42"/>
      <c r="R82" s="42"/>
      <c r="S82" s="42"/>
      <c r="T82" s="42"/>
      <c r="U82" s="42"/>
      <c r="V82" s="42"/>
      <c r="W82" s="42"/>
      <c r="X82" s="42"/>
      <c r="Y82" s="42"/>
      <c r="Z82" s="42"/>
      <c r="AA82" s="42"/>
      <c r="AB82" s="42"/>
      <c r="AC82" s="42"/>
    </row>
    <row r="83" spans="1:30">
      <c r="A83" s="70" t="s">
        <v>111</v>
      </c>
      <c r="B83" s="73" t="s">
        <v>118</v>
      </c>
      <c r="C83" s="60" t="s">
        <v>119</v>
      </c>
      <c r="D83" s="65"/>
      <c r="E83" s="75"/>
      <c r="F83" s="66"/>
      <c r="G83" s="66"/>
      <c r="H83" s="66">
        <f>H81*0.225+H82*E83*0.225</f>
        <v>0</v>
      </c>
      <c r="I83" s="66"/>
      <c r="J83" s="66"/>
      <c r="K83" s="66"/>
      <c r="L83" s="42"/>
      <c r="M83" s="42"/>
      <c r="N83" s="42"/>
      <c r="O83" s="42"/>
      <c r="P83" s="42"/>
      <c r="Q83" s="42"/>
      <c r="R83" s="42"/>
      <c r="S83" s="42"/>
      <c r="T83" s="42"/>
      <c r="U83" s="42"/>
      <c r="V83" s="42"/>
      <c r="W83" s="42"/>
      <c r="X83" s="42"/>
      <c r="Y83" s="42"/>
      <c r="Z83" s="42"/>
      <c r="AA83" s="42"/>
      <c r="AB83" s="42"/>
      <c r="AC83" s="42"/>
    </row>
    <row r="84" spans="1:30">
      <c r="A84" s="70" t="s">
        <v>23</v>
      </c>
      <c r="B84" s="71" t="s">
        <v>179</v>
      </c>
      <c r="C84" s="60"/>
      <c r="D84" s="65"/>
      <c r="E84" s="66"/>
      <c r="F84" s="66"/>
      <c r="G84" s="66"/>
      <c r="H84" s="66">
        <f>SUM(H87:H89)</f>
        <v>0</v>
      </c>
      <c r="I84" s="66"/>
      <c r="J84" s="66"/>
      <c r="K84" s="66"/>
      <c r="L84" s="42"/>
      <c r="M84" s="42"/>
      <c r="N84" s="42"/>
      <c r="O84" s="42"/>
      <c r="P84" s="42"/>
      <c r="Q84" s="42"/>
      <c r="R84" s="42"/>
      <c r="S84" s="42"/>
      <c r="T84" s="42"/>
      <c r="U84" s="42"/>
      <c r="V84" s="42"/>
      <c r="W84" s="42"/>
      <c r="X84" s="42"/>
      <c r="Y84" s="42"/>
      <c r="Z84" s="42"/>
      <c r="AA84" s="42"/>
      <c r="AB84" s="42"/>
      <c r="AC84" s="42"/>
      <c r="AD84" s="42"/>
    </row>
    <row r="85" spans="1:30">
      <c r="A85" s="70" t="s">
        <v>111</v>
      </c>
      <c r="B85" s="73" t="s">
        <v>180</v>
      </c>
      <c r="C85" s="60" t="s">
        <v>113</v>
      </c>
      <c r="D85" s="65"/>
      <c r="E85" s="66"/>
      <c r="F85" s="66"/>
      <c r="G85" s="66"/>
      <c r="H85" s="66"/>
      <c r="I85" s="66"/>
      <c r="J85" s="66"/>
      <c r="K85" s="66"/>
      <c r="L85" s="42"/>
      <c r="M85" s="42"/>
      <c r="N85" s="42"/>
      <c r="O85" s="42"/>
      <c r="P85" s="42"/>
      <c r="Q85" s="42"/>
      <c r="R85" s="42"/>
      <c r="S85" s="42"/>
      <c r="T85" s="42"/>
      <c r="U85" s="42"/>
      <c r="V85" s="42"/>
      <c r="W85" s="42"/>
      <c r="X85" s="42"/>
      <c r="Y85" s="42"/>
      <c r="Z85" s="42"/>
      <c r="AA85" s="42"/>
      <c r="AB85" s="42"/>
      <c r="AC85" s="42"/>
      <c r="AD85" s="42"/>
    </row>
    <row r="86" spans="1:30">
      <c r="A86" s="70" t="s">
        <v>111</v>
      </c>
      <c r="B86" s="73" t="s">
        <v>114</v>
      </c>
      <c r="C86" s="60" t="s">
        <v>113</v>
      </c>
      <c r="D86" s="65"/>
      <c r="E86" s="66"/>
      <c r="F86" s="66"/>
      <c r="G86" s="66"/>
      <c r="H86" s="66"/>
      <c r="I86" s="66"/>
      <c r="J86" s="66"/>
      <c r="K86" s="66"/>
      <c r="L86" s="42"/>
      <c r="M86" s="42"/>
      <c r="N86" s="42"/>
      <c r="O86" s="42"/>
      <c r="P86" s="42"/>
      <c r="Q86" s="42"/>
      <c r="R86" s="42"/>
      <c r="S86" s="42"/>
      <c r="T86" s="42"/>
      <c r="U86" s="42"/>
      <c r="V86" s="42"/>
      <c r="W86" s="42"/>
      <c r="X86" s="42"/>
      <c r="Y86" s="42"/>
      <c r="Z86" s="42"/>
      <c r="AA86" s="42"/>
      <c r="AB86" s="42"/>
      <c r="AC86" s="42"/>
    </row>
    <row r="87" spans="1:30">
      <c r="A87" s="70" t="s">
        <v>111</v>
      </c>
      <c r="B87" s="73" t="s">
        <v>115</v>
      </c>
      <c r="C87" s="60" t="s">
        <v>116</v>
      </c>
      <c r="D87" s="65"/>
      <c r="E87" s="74"/>
      <c r="F87" s="66"/>
      <c r="G87" s="66"/>
      <c r="H87" s="66">
        <f>E86*E87*1.49*12+(E85-E86)*2.34*1.49*12</f>
        <v>0</v>
      </c>
      <c r="I87" s="66"/>
      <c r="J87" s="66"/>
      <c r="K87" s="66"/>
      <c r="L87" s="42"/>
      <c r="M87" s="42"/>
      <c r="N87" s="42"/>
      <c r="O87" s="42"/>
      <c r="P87" s="42"/>
      <c r="Q87" s="42"/>
      <c r="R87" s="42"/>
      <c r="S87" s="42"/>
      <c r="T87" s="42"/>
      <c r="U87" s="42"/>
      <c r="V87" s="42"/>
      <c r="W87" s="42"/>
      <c r="X87" s="42"/>
      <c r="Y87" s="42"/>
      <c r="Z87" s="42"/>
      <c r="AA87" s="42"/>
      <c r="AB87" s="42"/>
      <c r="AC87" s="42"/>
    </row>
    <row r="88" spans="1:30">
      <c r="A88" s="70" t="s">
        <v>111</v>
      </c>
      <c r="B88" s="73" t="s">
        <v>117</v>
      </c>
      <c r="C88" s="60" t="s">
        <v>116</v>
      </c>
      <c r="D88" s="65"/>
      <c r="E88" s="74"/>
      <c r="F88" s="66"/>
      <c r="G88" s="66"/>
      <c r="H88" s="66">
        <f>E86*E88*1.49*12+(E85-E86)*1.1*1.49*12</f>
        <v>0</v>
      </c>
      <c r="I88" s="66"/>
      <c r="J88" s="66"/>
      <c r="K88" s="66"/>
      <c r="L88" s="42"/>
      <c r="M88" s="42"/>
      <c r="N88" s="42"/>
      <c r="O88" s="42"/>
      <c r="P88" s="42"/>
      <c r="Q88" s="42"/>
      <c r="R88" s="42"/>
      <c r="S88" s="42"/>
      <c r="T88" s="42"/>
      <c r="U88" s="42"/>
      <c r="V88" s="42"/>
      <c r="W88" s="42"/>
      <c r="X88" s="42"/>
      <c r="Y88" s="42"/>
      <c r="Z88" s="42"/>
      <c r="AA88" s="42"/>
      <c r="AB88" s="42"/>
      <c r="AC88" s="42"/>
    </row>
    <row r="89" spans="1:30">
      <c r="A89" s="70" t="s">
        <v>111</v>
      </c>
      <c r="B89" s="73" t="s">
        <v>118</v>
      </c>
      <c r="C89" s="60" t="s">
        <v>119</v>
      </c>
      <c r="D89" s="65"/>
      <c r="E89" s="75"/>
      <c r="F89" s="66"/>
      <c r="G89" s="66"/>
      <c r="H89" s="66">
        <f>H87*0.225+H88*E89*0.225</f>
        <v>0</v>
      </c>
      <c r="I89" s="66"/>
      <c r="J89" s="66"/>
      <c r="K89" s="66"/>
      <c r="L89" s="42"/>
      <c r="M89" s="42"/>
      <c r="N89" s="42"/>
      <c r="O89" s="42"/>
      <c r="P89" s="42"/>
      <c r="Q89" s="42"/>
      <c r="R89" s="42"/>
      <c r="S89" s="42"/>
      <c r="T89" s="42"/>
      <c r="U89" s="42"/>
      <c r="V89" s="42"/>
      <c r="W89" s="42"/>
      <c r="X89" s="42"/>
      <c r="Y89" s="42"/>
      <c r="Z89" s="42"/>
      <c r="AA89" s="42"/>
      <c r="AB89" s="42"/>
      <c r="AC89" s="42"/>
    </row>
    <row r="90" spans="1:30">
      <c r="A90" s="70" t="s">
        <v>25</v>
      </c>
      <c r="B90" s="77" t="s">
        <v>181</v>
      </c>
      <c r="C90" s="60" t="s">
        <v>135</v>
      </c>
      <c r="D90" s="65"/>
      <c r="E90" s="66"/>
      <c r="F90" s="66"/>
      <c r="G90" s="66"/>
      <c r="H90" s="66">
        <f>H91+H92</f>
        <v>0</v>
      </c>
      <c r="I90" s="66"/>
      <c r="J90" s="66"/>
      <c r="K90" s="66"/>
      <c r="L90" s="42"/>
      <c r="M90" s="42"/>
      <c r="N90" s="42"/>
      <c r="O90" s="42"/>
      <c r="P90" s="42"/>
      <c r="Q90" s="42"/>
      <c r="R90" s="42"/>
      <c r="S90" s="42"/>
      <c r="T90" s="42"/>
      <c r="U90" s="42"/>
      <c r="V90" s="42"/>
      <c r="W90" s="42"/>
      <c r="X90" s="42"/>
      <c r="Y90" s="42"/>
      <c r="Z90" s="42"/>
      <c r="AA90" s="42"/>
      <c r="AB90" s="42"/>
      <c r="AC90" s="42"/>
      <c r="AD90" s="42"/>
    </row>
    <row r="91" spans="1:30">
      <c r="A91" s="70" t="s">
        <v>111</v>
      </c>
      <c r="B91" s="73" t="s">
        <v>182</v>
      </c>
      <c r="C91" s="60" t="s">
        <v>113</v>
      </c>
      <c r="D91" s="65"/>
      <c r="E91" s="66"/>
      <c r="F91" s="66"/>
      <c r="G91" s="66"/>
      <c r="H91" s="66">
        <f>E91*0.4*1.49*12</f>
        <v>0</v>
      </c>
      <c r="I91" s="66"/>
      <c r="J91" s="66"/>
      <c r="K91" s="66"/>
      <c r="L91" s="42"/>
      <c r="M91" s="42"/>
      <c r="N91" s="42"/>
      <c r="O91" s="42"/>
      <c r="P91" s="42"/>
      <c r="Q91" s="42"/>
      <c r="R91" s="42"/>
      <c r="S91" s="42"/>
      <c r="T91" s="42"/>
      <c r="U91" s="42"/>
      <c r="V91" s="42"/>
      <c r="W91" s="42"/>
      <c r="X91" s="42"/>
      <c r="Y91" s="42"/>
      <c r="Z91" s="42"/>
      <c r="AA91" s="42"/>
      <c r="AB91" s="42"/>
      <c r="AC91" s="42"/>
      <c r="AD91" s="42"/>
    </row>
    <row r="92" spans="1:30">
      <c r="A92" s="70" t="s">
        <v>111</v>
      </c>
      <c r="B92" s="73" t="s">
        <v>183</v>
      </c>
      <c r="C92" s="60" t="s">
        <v>113</v>
      </c>
      <c r="D92" s="65"/>
      <c r="E92" s="66"/>
      <c r="F92" s="66"/>
      <c r="G92" s="66"/>
      <c r="H92" s="66"/>
      <c r="I92" s="66"/>
      <c r="J92" s="66"/>
      <c r="K92" s="66"/>
      <c r="L92" s="42"/>
      <c r="M92" s="42"/>
      <c r="N92" s="42"/>
      <c r="O92" s="42"/>
      <c r="P92" s="42"/>
      <c r="Q92" s="42"/>
      <c r="R92" s="42"/>
      <c r="S92" s="42"/>
      <c r="T92" s="42"/>
      <c r="U92" s="42"/>
      <c r="V92" s="42"/>
      <c r="W92" s="42"/>
      <c r="X92" s="42"/>
      <c r="Y92" s="42"/>
      <c r="Z92" s="42"/>
      <c r="AA92" s="42"/>
      <c r="AB92" s="42"/>
      <c r="AC92" s="42"/>
    </row>
    <row r="93" spans="1:30">
      <c r="A93" s="58" t="s">
        <v>184</v>
      </c>
      <c r="B93" s="83" t="s">
        <v>166</v>
      </c>
      <c r="C93" s="60"/>
      <c r="D93" s="65"/>
      <c r="E93" s="66"/>
      <c r="F93" s="66"/>
      <c r="G93" s="66"/>
      <c r="H93" s="62">
        <f>H94+H100</f>
        <v>0</v>
      </c>
      <c r="I93" s="62"/>
      <c r="J93" s="66"/>
      <c r="K93" s="66"/>
      <c r="L93" s="42"/>
      <c r="M93" s="42"/>
      <c r="N93" s="42"/>
      <c r="O93" s="42"/>
      <c r="P93" s="42"/>
      <c r="Q93" s="42"/>
      <c r="R93" s="42"/>
      <c r="S93" s="42"/>
      <c r="T93" s="42"/>
      <c r="U93" s="42"/>
      <c r="V93" s="42"/>
      <c r="W93" s="42"/>
      <c r="X93" s="42"/>
      <c r="Y93" s="42"/>
      <c r="Z93" s="42"/>
      <c r="AA93" s="42"/>
      <c r="AB93" s="42"/>
      <c r="AC93" s="42"/>
      <c r="AD93" s="42"/>
    </row>
    <row r="94" spans="1:30">
      <c r="A94" s="70" t="s">
        <v>121</v>
      </c>
      <c r="B94" s="76" t="s">
        <v>185</v>
      </c>
      <c r="C94" s="60"/>
      <c r="D94" s="65"/>
      <c r="E94" s="66"/>
      <c r="F94" s="66"/>
      <c r="G94" s="66"/>
      <c r="H94" s="66">
        <f>H95+H98+H99</f>
        <v>0</v>
      </c>
      <c r="I94" s="66"/>
      <c r="J94" s="66"/>
      <c r="K94" s="66"/>
      <c r="L94" s="42"/>
      <c r="M94" s="42"/>
      <c r="N94" s="42"/>
      <c r="O94" s="42"/>
      <c r="P94" s="42"/>
      <c r="Q94" s="42"/>
      <c r="R94" s="42"/>
      <c r="S94" s="42"/>
      <c r="T94" s="42"/>
      <c r="U94" s="42"/>
      <c r="V94" s="42"/>
      <c r="W94" s="42"/>
      <c r="X94" s="42"/>
      <c r="Y94" s="42"/>
      <c r="Z94" s="42"/>
      <c r="AA94" s="42"/>
      <c r="AB94" s="42"/>
      <c r="AC94" s="42"/>
      <c r="AD94" s="42"/>
    </row>
    <row r="95" spans="1:30">
      <c r="A95" s="70" t="s">
        <v>142</v>
      </c>
      <c r="B95" s="73" t="s">
        <v>186</v>
      </c>
      <c r="C95" s="60"/>
      <c r="D95" s="65"/>
      <c r="E95" s="66"/>
      <c r="F95" s="66"/>
      <c r="G95" s="66"/>
      <c r="H95" s="66">
        <f>H96+H97</f>
        <v>0</v>
      </c>
      <c r="I95" s="66"/>
      <c r="J95" s="66"/>
      <c r="K95" s="66"/>
      <c r="L95" s="42"/>
      <c r="M95" s="42"/>
      <c r="N95" s="42"/>
      <c r="O95" s="42"/>
      <c r="P95" s="42"/>
      <c r="Q95" s="42"/>
      <c r="R95" s="42"/>
      <c r="S95" s="42"/>
      <c r="T95" s="42"/>
      <c r="U95" s="42"/>
      <c r="V95" s="42"/>
      <c r="W95" s="42"/>
      <c r="X95" s="42"/>
      <c r="Y95" s="42"/>
      <c r="Z95" s="42"/>
      <c r="AA95" s="42"/>
      <c r="AB95" s="42"/>
      <c r="AC95" s="42"/>
      <c r="AD95" s="42"/>
    </row>
    <row r="96" spans="1:30">
      <c r="A96" s="70"/>
      <c r="B96" s="73" t="s">
        <v>187</v>
      </c>
      <c r="C96" s="60" t="s">
        <v>113</v>
      </c>
      <c r="D96" s="65"/>
      <c r="E96" s="66"/>
      <c r="F96" s="66"/>
      <c r="G96" s="66"/>
      <c r="H96" s="66">
        <f>E96*G96</f>
        <v>0</v>
      </c>
      <c r="I96" s="66"/>
      <c r="J96" s="66"/>
      <c r="K96" s="66"/>
      <c r="L96" s="42"/>
      <c r="M96" s="42"/>
      <c r="N96" s="42"/>
      <c r="O96" s="42"/>
      <c r="P96" s="42"/>
      <c r="Q96" s="42"/>
      <c r="R96" s="42"/>
      <c r="S96" s="42"/>
      <c r="T96" s="42"/>
      <c r="U96" s="42"/>
      <c r="V96" s="42"/>
      <c r="W96" s="42"/>
      <c r="X96" s="42"/>
      <c r="Y96" s="42"/>
      <c r="Z96" s="42"/>
      <c r="AA96" s="42"/>
      <c r="AB96" s="42"/>
      <c r="AC96" s="42"/>
      <c r="AD96" s="42"/>
    </row>
    <row r="97" spans="1:30">
      <c r="A97" s="70"/>
      <c r="B97" s="73" t="s">
        <v>188</v>
      </c>
      <c r="C97" s="60" t="s">
        <v>113</v>
      </c>
      <c r="D97" s="65"/>
      <c r="E97" s="66"/>
      <c r="F97" s="66"/>
      <c r="G97" s="66"/>
      <c r="H97" s="66">
        <f>E97*G97</f>
        <v>0</v>
      </c>
      <c r="I97" s="66"/>
      <c r="J97" s="66"/>
      <c r="K97" s="66"/>
      <c r="L97" s="42"/>
      <c r="M97" s="42"/>
      <c r="N97" s="42"/>
      <c r="O97" s="42"/>
      <c r="P97" s="42"/>
      <c r="Q97" s="42"/>
      <c r="R97" s="42"/>
      <c r="S97" s="42"/>
      <c r="T97" s="42"/>
      <c r="U97" s="42"/>
      <c r="V97" s="42"/>
      <c r="W97" s="42"/>
      <c r="X97" s="42"/>
      <c r="Y97" s="42"/>
      <c r="Z97" s="42"/>
      <c r="AA97" s="42"/>
      <c r="AB97" s="42"/>
      <c r="AC97" s="42"/>
      <c r="AD97" s="42"/>
    </row>
    <row r="98" spans="1:30">
      <c r="A98" s="70" t="s">
        <v>142</v>
      </c>
      <c r="B98" s="73" t="s">
        <v>189</v>
      </c>
      <c r="C98" s="60" t="s">
        <v>113</v>
      </c>
      <c r="D98" s="65"/>
      <c r="E98" s="66"/>
      <c r="F98" s="66"/>
      <c r="G98" s="66"/>
      <c r="H98" s="66">
        <f>E98*G98</f>
        <v>0</v>
      </c>
      <c r="I98" s="66"/>
      <c r="J98" s="66"/>
      <c r="K98" s="66"/>
      <c r="L98" s="42"/>
      <c r="M98" s="42"/>
      <c r="N98" s="42"/>
      <c r="O98" s="42"/>
      <c r="P98" s="42"/>
      <c r="Q98" s="42"/>
      <c r="R98" s="42"/>
      <c r="S98" s="42"/>
      <c r="T98" s="42"/>
      <c r="U98" s="42"/>
      <c r="V98" s="42"/>
      <c r="W98" s="42"/>
      <c r="X98" s="42"/>
      <c r="Y98" s="42"/>
      <c r="Z98" s="42"/>
      <c r="AA98" s="42"/>
      <c r="AB98" s="42"/>
      <c r="AC98" s="42"/>
      <c r="AD98" s="42"/>
    </row>
    <row r="99" spans="1:30">
      <c r="A99" s="70" t="s">
        <v>142</v>
      </c>
      <c r="B99" s="73" t="s">
        <v>190</v>
      </c>
      <c r="C99" s="60" t="s">
        <v>113</v>
      </c>
      <c r="D99" s="65"/>
      <c r="E99" s="66"/>
      <c r="F99" s="66"/>
      <c r="G99" s="66"/>
      <c r="H99" s="66">
        <f>E99*G99</f>
        <v>0</v>
      </c>
      <c r="I99" s="66"/>
      <c r="J99" s="66"/>
      <c r="K99" s="66"/>
      <c r="L99" s="42"/>
      <c r="M99" s="42"/>
      <c r="N99" s="42"/>
      <c r="O99" s="42"/>
      <c r="P99" s="42"/>
      <c r="Q99" s="42"/>
      <c r="R99" s="42"/>
      <c r="S99" s="42"/>
      <c r="T99" s="42"/>
      <c r="U99" s="42"/>
      <c r="V99" s="42"/>
      <c r="W99" s="42"/>
      <c r="X99" s="42"/>
      <c r="Y99" s="42"/>
      <c r="Z99" s="42"/>
      <c r="AA99" s="42"/>
      <c r="AB99" s="42"/>
      <c r="AC99" s="42"/>
      <c r="AD99" s="42"/>
    </row>
    <row r="100" spans="1:30">
      <c r="A100" s="70" t="s">
        <v>121</v>
      </c>
      <c r="B100" s="73" t="s">
        <v>191</v>
      </c>
      <c r="C100" s="60" t="s">
        <v>113</v>
      </c>
      <c r="D100" s="65"/>
      <c r="E100" s="66"/>
      <c r="F100" s="66"/>
      <c r="G100" s="66"/>
      <c r="H100" s="66">
        <f>E100*G100</f>
        <v>0</v>
      </c>
      <c r="I100" s="66"/>
      <c r="J100" s="66"/>
      <c r="K100" s="66"/>
      <c r="L100" s="42"/>
      <c r="M100" s="42"/>
      <c r="N100" s="42"/>
      <c r="O100" s="42"/>
      <c r="P100" s="42"/>
      <c r="Q100" s="42"/>
      <c r="R100" s="42"/>
      <c r="S100" s="42"/>
      <c r="T100" s="42"/>
      <c r="U100" s="42"/>
      <c r="V100" s="42"/>
      <c r="W100" s="42"/>
      <c r="X100" s="42"/>
      <c r="Y100" s="42"/>
      <c r="Z100" s="42"/>
      <c r="AA100" s="42"/>
      <c r="AB100" s="42"/>
      <c r="AC100" s="42"/>
      <c r="AD100" s="42"/>
    </row>
    <row r="101" spans="1:30" ht="15.95" customHeight="1">
      <c r="A101" s="58" t="s">
        <v>192</v>
      </c>
      <c r="B101" s="84" t="s">
        <v>193</v>
      </c>
      <c r="C101" s="60"/>
      <c r="D101" s="65"/>
      <c r="E101" s="66"/>
      <c r="F101" s="66"/>
      <c r="G101" s="66"/>
      <c r="H101" s="62">
        <f>H102+H103</f>
        <v>0</v>
      </c>
      <c r="I101" s="66"/>
      <c r="J101" s="66"/>
      <c r="K101" s="66"/>
      <c r="L101" s="42"/>
      <c r="M101" s="42"/>
      <c r="N101" s="42"/>
      <c r="O101" s="42"/>
      <c r="P101" s="42"/>
      <c r="Q101" s="42"/>
      <c r="R101" s="42"/>
      <c r="S101" s="42"/>
      <c r="T101" s="42"/>
      <c r="U101" s="42"/>
      <c r="V101" s="42"/>
      <c r="W101" s="42"/>
      <c r="X101" s="42"/>
      <c r="Y101" s="42"/>
      <c r="Z101" s="42"/>
      <c r="AA101" s="42"/>
      <c r="AB101" s="42"/>
      <c r="AC101" s="42"/>
      <c r="AD101" s="42"/>
    </row>
    <row r="102" spans="1:30" ht="15.95" customHeight="1">
      <c r="A102" s="70" t="s">
        <v>121</v>
      </c>
      <c r="B102" s="73" t="s">
        <v>129</v>
      </c>
      <c r="C102" s="60" t="s">
        <v>130</v>
      </c>
      <c r="D102" s="65"/>
      <c r="E102" s="66"/>
      <c r="F102" s="66"/>
      <c r="G102" s="66"/>
      <c r="H102" s="66"/>
      <c r="I102" s="66"/>
      <c r="J102" s="66"/>
      <c r="K102" s="66"/>
      <c r="L102" s="42"/>
      <c r="M102" s="42"/>
      <c r="N102" s="42"/>
      <c r="O102" s="42"/>
      <c r="P102" s="42"/>
      <c r="Q102" s="42"/>
      <c r="R102" s="42"/>
      <c r="S102" s="42"/>
      <c r="T102" s="42"/>
      <c r="U102" s="42"/>
      <c r="V102" s="42"/>
      <c r="W102" s="42"/>
      <c r="X102" s="42"/>
      <c r="Y102" s="42"/>
      <c r="Z102" s="42"/>
      <c r="AA102" s="42"/>
      <c r="AB102" s="42"/>
      <c r="AC102" s="42"/>
      <c r="AD102" s="42"/>
    </row>
    <row r="103" spans="1:30" ht="15.95" customHeight="1">
      <c r="A103" s="70" t="s">
        <v>121</v>
      </c>
      <c r="B103" s="73" t="s">
        <v>53</v>
      </c>
      <c r="C103" s="60"/>
      <c r="D103" s="65"/>
      <c r="E103" s="66"/>
      <c r="F103" s="66"/>
      <c r="G103" s="66"/>
      <c r="H103" s="66">
        <f>H104+H105</f>
        <v>0</v>
      </c>
      <c r="I103" s="66"/>
      <c r="J103" s="66"/>
      <c r="K103" s="66"/>
      <c r="L103" s="42"/>
      <c r="M103" s="42"/>
      <c r="N103" s="42"/>
      <c r="O103" s="42"/>
      <c r="P103" s="42"/>
      <c r="Q103" s="42"/>
      <c r="R103" s="42"/>
      <c r="S103" s="42"/>
      <c r="T103" s="42"/>
      <c r="U103" s="42"/>
      <c r="V103" s="42"/>
      <c r="W103" s="42"/>
      <c r="X103" s="42"/>
      <c r="Y103" s="42"/>
      <c r="Z103" s="42"/>
      <c r="AA103" s="42"/>
      <c r="AB103" s="42"/>
      <c r="AC103" s="42"/>
      <c r="AD103" s="42"/>
    </row>
    <row r="104" spans="1:30" ht="15.95" customHeight="1">
      <c r="A104" s="70" t="s">
        <v>123</v>
      </c>
      <c r="B104" s="73" t="s">
        <v>131</v>
      </c>
      <c r="C104" s="60" t="s">
        <v>113</v>
      </c>
      <c r="D104" s="65"/>
      <c r="E104" s="66"/>
      <c r="F104" s="66"/>
      <c r="G104" s="66"/>
      <c r="H104" s="66">
        <f>E104*G104</f>
        <v>0</v>
      </c>
      <c r="I104" s="66"/>
      <c r="J104" s="66"/>
      <c r="K104" s="66"/>
      <c r="L104" s="42"/>
      <c r="M104" s="42"/>
      <c r="N104" s="42"/>
      <c r="O104" s="42"/>
      <c r="P104" s="42"/>
      <c r="Q104" s="42"/>
      <c r="R104" s="42"/>
      <c r="S104" s="42"/>
      <c r="T104" s="42"/>
      <c r="U104" s="42"/>
      <c r="V104" s="42"/>
      <c r="W104" s="42"/>
      <c r="X104" s="42"/>
      <c r="Y104" s="42"/>
      <c r="Z104" s="42"/>
      <c r="AA104" s="42"/>
      <c r="AB104" s="42"/>
      <c r="AC104" s="42"/>
      <c r="AD104" s="42"/>
    </row>
    <row r="105" spans="1:30" ht="15.95" customHeight="1">
      <c r="A105" s="70" t="s">
        <v>123</v>
      </c>
      <c r="B105" s="73" t="s">
        <v>132</v>
      </c>
      <c r="C105" s="60" t="s">
        <v>113</v>
      </c>
      <c r="D105" s="65"/>
      <c r="E105" s="66"/>
      <c r="F105" s="66"/>
      <c r="G105" s="66"/>
      <c r="H105" s="66">
        <f>E105*G105</f>
        <v>0</v>
      </c>
      <c r="I105" s="66"/>
      <c r="J105" s="66"/>
      <c r="K105" s="66"/>
      <c r="L105" s="42"/>
      <c r="M105" s="42"/>
      <c r="N105" s="42"/>
      <c r="O105" s="42"/>
      <c r="P105" s="42"/>
      <c r="Q105" s="42"/>
      <c r="R105" s="42"/>
      <c r="S105" s="42"/>
      <c r="T105" s="42"/>
      <c r="U105" s="42"/>
      <c r="V105" s="42"/>
      <c r="W105" s="42"/>
      <c r="X105" s="42"/>
      <c r="Y105" s="42"/>
      <c r="Z105" s="42"/>
      <c r="AA105" s="42"/>
      <c r="AB105" s="42"/>
      <c r="AC105" s="42"/>
      <c r="AD105" s="42"/>
    </row>
    <row r="106" spans="1:30" s="45" customFormat="1" ht="15.95" customHeight="1">
      <c r="A106" s="85" t="s">
        <v>194</v>
      </c>
      <c r="B106" s="84" t="s">
        <v>280</v>
      </c>
      <c r="C106" s="79"/>
      <c r="D106" s="61"/>
      <c r="E106" s="62"/>
      <c r="F106" s="62"/>
      <c r="G106" s="62"/>
      <c r="H106" s="62">
        <f>H107+H113</f>
        <v>0</v>
      </c>
      <c r="I106" s="62"/>
      <c r="J106" s="62"/>
      <c r="K106" s="62"/>
      <c r="L106" s="44"/>
      <c r="M106" s="44"/>
      <c r="N106" s="44"/>
      <c r="O106" s="44"/>
      <c r="P106" s="44"/>
      <c r="Q106" s="44"/>
      <c r="R106" s="44"/>
      <c r="S106" s="44"/>
      <c r="T106" s="44"/>
      <c r="U106" s="44"/>
      <c r="V106" s="44"/>
      <c r="W106" s="44"/>
      <c r="X106" s="44"/>
      <c r="Y106" s="44"/>
      <c r="Z106" s="44"/>
      <c r="AA106" s="44"/>
      <c r="AB106" s="44"/>
      <c r="AC106" s="44"/>
      <c r="AD106" s="44"/>
    </row>
    <row r="107" spans="1:30" s="64" customFormat="1" ht="15.95" customHeight="1">
      <c r="A107" s="70" t="s">
        <v>21</v>
      </c>
      <c r="B107" s="71" t="s">
        <v>110</v>
      </c>
      <c r="C107" s="60"/>
      <c r="D107" s="65"/>
      <c r="E107" s="66"/>
      <c r="F107" s="66"/>
      <c r="G107" s="66"/>
      <c r="H107" s="66">
        <f>SUM(H110:H112)</f>
        <v>0</v>
      </c>
      <c r="I107" s="66"/>
      <c r="J107" s="66"/>
      <c r="K107" s="66"/>
      <c r="L107" s="63"/>
      <c r="M107" s="63"/>
      <c r="N107" s="63"/>
      <c r="O107" s="63"/>
      <c r="P107" s="63"/>
      <c r="Q107" s="63"/>
      <c r="R107" s="63"/>
      <c r="S107" s="63"/>
      <c r="T107" s="63"/>
      <c r="U107" s="63"/>
      <c r="V107" s="63"/>
      <c r="W107" s="63"/>
      <c r="X107" s="63"/>
      <c r="Y107" s="63"/>
      <c r="Z107" s="63"/>
      <c r="AA107" s="63"/>
      <c r="AB107" s="63"/>
      <c r="AC107" s="63"/>
      <c r="AD107" s="63"/>
    </row>
    <row r="108" spans="1:30" s="64" customFormat="1" ht="15.95" customHeight="1">
      <c r="A108" s="70" t="s">
        <v>111</v>
      </c>
      <c r="B108" s="73" t="s">
        <v>112</v>
      </c>
      <c r="C108" s="60" t="s">
        <v>113</v>
      </c>
      <c r="D108" s="65"/>
      <c r="E108" s="66"/>
      <c r="F108" s="66"/>
      <c r="G108" s="66"/>
      <c r="H108" s="66"/>
      <c r="I108" s="66"/>
      <c r="J108" s="66"/>
      <c r="K108" s="66"/>
      <c r="L108" s="63"/>
      <c r="M108" s="63"/>
      <c r="N108" s="63"/>
      <c r="O108" s="63"/>
      <c r="P108" s="63"/>
      <c r="Q108" s="63"/>
      <c r="R108" s="63"/>
      <c r="S108" s="63"/>
      <c r="T108" s="63"/>
      <c r="U108" s="63"/>
      <c r="V108" s="63"/>
      <c r="W108" s="63"/>
      <c r="X108" s="63"/>
      <c r="Y108" s="63"/>
      <c r="Z108" s="63"/>
      <c r="AA108" s="63"/>
      <c r="AB108" s="63"/>
      <c r="AC108" s="63"/>
      <c r="AD108" s="63"/>
    </row>
    <row r="109" spans="1:30" s="64" customFormat="1" ht="15.95" customHeight="1">
      <c r="A109" s="70" t="s">
        <v>111</v>
      </c>
      <c r="B109" s="73" t="s">
        <v>114</v>
      </c>
      <c r="C109" s="60" t="s">
        <v>113</v>
      </c>
      <c r="D109" s="65"/>
      <c r="E109" s="66"/>
      <c r="F109" s="66"/>
      <c r="G109" s="66"/>
      <c r="H109" s="66"/>
      <c r="I109" s="66"/>
      <c r="J109" s="66"/>
      <c r="K109" s="66"/>
      <c r="L109" s="63"/>
      <c r="M109" s="63"/>
      <c r="N109" s="63"/>
      <c r="O109" s="63"/>
      <c r="P109" s="63"/>
      <c r="Q109" s="63"/>
      <c r="R109" s="63"/>
      <c r="S109" s="63"/>
      <c r="T109" s="63"/>
      <c r="U109" s="63"/>
      <c r="V109" s="63"/>
      <c r="W109" s="63"/>
      <c r="X109" s="63"/>
      <c r="Y109" s="63"/>
      <c r="Z109" s="63"/>
      <c r="AA109" s="63"/>
      <c r="AB109" s="63"/>
      <c r="AC109" s="63"/>
      <c r="AD109" s="63"/>
    </row>
    <row r="110" spans="1:30" s="64" customFormat="1" ht="15.95" customHeight="1">
      <c r="A110" s="70" t="s">
        <v>111</v>
      </c>
      <c r="B110" s="73" t="s">
        <v>115</v>
      </c>
      <c r="C110" s="60" t="s">
        <v>116</v>
      </c>
      <c r="D110" s="65"/>
      <c r="E110" s="74"/>
      <c r="F110" s="66"/>
      <c r="G110" s="66"/>
      <c r="H110" s="66">
        <f>E109*E110*1.49*12+(E108-E109)*2.34*1.49*12</f>
        <v>0</v>
      </c>
      <c r="I110" s="66"/>
      <c r="J110" s="66"/>
      <c r="K110" s="66"/>
      <c r="L110" s="63"/>
      <c r="M110" s="63"/>
      <c r="N110" s="63"/>
      <c r="O110" s="63"/>
      <c r="P110" s="63"/>
      <c r="Q110" s="63"/>
      <c r="R110" s="63"/>
      <c r="S110" s="63"/>
      <c r="T110" s="63"/>
      <c r="U110" s="63"/>
      <c r="V110" s="63"/>
      <c r="W110" s="63"/>
      <c r="X110" s="63"/>
      <c r="Y110" s="63"/>
      <c r="Z110" s="63"/>
      <c r="AA110" s="63"/>
      <c r="AB110" s="63"/>
      <c r="AC110" s="63"/>
      <c r="AD110" s="63"/>
    </row>
    <row r="111" spans="1:30" s="64" customFormat="1" ht="15.95" customHeight="1">
      <c r="A111" s="70" t="s">
        <v>111</v>
      </c>
      <c r="B111" s="73" t="s">
        <v>117</v>
      </c>
      <c r="C111" s="60" t="s">
        <v>116</v>
      </c>
      <c r="D111" s="65"/>
      <c r="E111" s="74"/>
      <c r="F111" s="66"/>
      <c r="G111" s="66"/>
      <c r="H111" s="66">
        <f>E109*E111*1.49*12+(E108-E109)*1.7*1.49*12</f>
        <v>0</v>
      </c>
      <c r="I111" s="66"/>
      <c r="J111" s="66"/>
      <c r="K111" s="66"/>
      <c r="L111" s="63"/>
      <c r="M111" s="63"/>
      <c r="N111" s="63"/>
      <c r="O111" s="63"/>
      <c r="P111" s="63"/>
      <c r="Q111" s="63"/>
      <c r="R111" s="63"/>
      <c r="S111" s="63"/>
      <c r="T111" s="63"/>
      <c r="U111" s="63"/>
      <c r="V111" s="63"/>
      <c r="W111" s="63"/>
      <c r="X111" s="63"/>
      <c r="Y111" s="63"/>
      <c r="Z111" s="63"/>
      <c r="AA111" s="63"/>
      <c r="AB111" s="63"/>
      <c r="AC111" s="63"/>
      <c r="AD111" s="63"/>
    </row>
    <row r="112" spans="1:30" s="64" customFormat="1" ht="15.95" customHeight="1">
      <c r="A112" s="70" t="s">
        <v>111</v>
      </c>
      <c r="B112" s="73" t="s">
        <v>118</v>
      </c>
      <c r="C112" s="60" t="s">
        <v>119</v>
      </c>
      <c r="D112" s="65"/>
      <c r="E112" s="75"/>
      <c r="F112" s="66"/>
      <c r="G112" s="66"/>
      <c r="H112" s="66">
        <f>H110*0.235+H111*E112*0.235</f>
        <v>0</v>
      </c>
      <c r="I112" s="66"/>
      <c r="J112" s="66"/>
      <c r="K112" s="66"/>
      <c r="L112" s="63"/>
      <c r="M112" s="63"/>
      <c r="N112" s="63"/>
      <c r="O112" s="63"/>
      <c r="P112" s="63"/>
      <c r="Q112" s="63"/>
      <c r="R112" s="63"/>
      <c r="S112" s="63"/>
      <c r="T112" s="63"/>
      <c r="U112" s="63"/>
      <c r="V112" s="63"/>
      <c r="W112" s="63"/>
      <c r="X112" s="63"/>
      <c r="Y112" s="63"/>
      <c r="Z112" s="63"/>
      <c r="AA112" s="63"/>
      <c r="AB112" s="63"/>
      <c r="AC112" s="63"/>
      <c r="AD112" s="63"/>
    </row>
    <row r="113" spans="1:30" ht="15.95" customHeight="1">
      <c r="A113" s="70" t="s">
        <v>23</v>
      </c>
      <c r="B113" s="76" t="s">
        <v>120</v>
      </c>
      <c r="C113" s="60"/>
      <c r="D113" s="65"/>
      <c r="E113" s="66"/>
      <c r="F113" s="66"/>
      <c r="G113" s="66"/>
      <c r="H113" s="66">
        <f>E113*G113</f>
        <v>0</v>
      </c>
      <c r="I113" s="66"/>
      <c r="J113" s="66"/>
      <c r="K113" s="66"/>
      <c r="L113" s="42"/>
      <c r="M113" s="42"/>
      <c r="N113" s="42"/>
      <c r="O113" s="42"/>
      <c r="P113" s="42"/>
      <c r="Q113" s="42"/>
      <c r="R113" s="42"/>
      <c r="S113" s="42"/>
      <c r="T113" s="42"/>
      <c r="U113" s="42"/>
      <c r="V113" s="42"/>
      <c r="W113" s="42"/>
      <c r="X113" s="42"/>
      <c r="Y113" s="42"/>
      <c r="Z113" s="42"/>
      <c r="AA113" s="42"/>
      <c r="AB113" s="42"/>
      <c r="AC113" s="42"/>
      <c r="AD113" s="42"/>
    </row>
    <row r="114" spans="1:30" ht="29.45" customHeight="1">
      <c r="A114" s="58" t="s">
        <v>195</v>
      </c>
      <c r="B114" s="59" t="s">
        <v>196</v>
      </c>
      <c r="C114" s="60"/>
      <c r="D114" s="65"/>
      <c r="E114" s="66"/>
      <c r="F114" s="66"/>
      <c r="G114" s="66"/>
      <c r="H114" s="62">
        <f>H115+H116</f>
        <v>0</v>
      </c>
      <c r="I114" s="62"/>
      <c r="J114" s="66"/>
      <c r="K114" s="66"/>
      <c r="L114" s="42"/>
      <c r="M114" s="42"/>
      <c r="N114" s="42"/>
      <c r="O114" s="42"/>
      <c r="P114" s="42"/>
      <c r="Q114" s="42"/>
      <c r="R114" s="42"/>
      <c r="S114" s="42"/>
      <c r="T114" s="42"/>
      <c r="U114" s="42"/>
      <c r="V114" s="42"/>
      <c r="W114" s="42"/>
      <c r="X114" s="42"/>
      <c r="Y114" s="42"/>
      <c r="Z114" s="42"/>
      <c r="AA114" s="42"/>
      <c r="AB114" s="42"/>
      <c r="AC114" s="42"/>
      <c r="AD114" s="42"/>
    </row>
    <row r="115" spans="1:30" ht="29.45" customHeight="1">
      <c r="A115" s="70" t="s">
        <v>111</v>
      </c>
      <c r="B115" s="77" t="s">
        <v>197</v>
      </c>
      <c r="C115" s="60" t="s">
        <v>130</v>
      </c>
      <c r="D115" s="65"/>
      <c r="E115" s="66"/>
      <c r="F115" s="66"/>
      <c r="G115" s="66"/>
      <c r="H115" s="66"/>
      <c r="I115" s="66"/>
      <c r="J115" s="66"/>
      <c r="K115" s="66"/>
      <c r="L115" s="42"/>
      <c r="M115" s="42"/>
      <c r="N115" s="42"/>
      <c r="O115" s="42"/>
      <c r="P115" s="42"/>
      <c r="Q115" s="42"/>
      <c r="R115" s="42"/>
      <c r="S115" s="42"/>
      <c r="T115" s="42"/>
      <c r="U115" s="42"/>
      <c r="V115" s="42"/>
      <c r="W115" s="42"/>
      <c r="X115" s="42"/>
      <c r="Y115" s="42"/>
      <c r="Z115" s="42"/>
      <c r="AA115" s="42"/>
      <c r="AB115" s="42"/>
      <c r="AC115" s="42"/>
      <c r="AD115" s="42"/>
    </row>
    <row r="116" spans="1:30" ht="27.6" customHeight="1">
      <c r="A116" s="70" t="s">
        <v>111</v>
      </c>
      <c r="B116" s="77" t="s">
        <v>198</v>
      </c>
      <c r="C116" s="60" t="s">
        <v>130</v>
      </c>
      <c r="D116" s="65"/>
      <c r="E116" s="66"/>
      <c r="F116" s="66"/>
      <c r="G116" s="66"/>
      <c r="H116" s="66"/>
      <c r="I116" s="66"/>
      <c r="J116" s="66"/>
      <c r="K116" s="66"/>
      <c r="L116" s="42"/>
      <c r="M116" s="42"/>
      <c r="N116" s="42"/>
      <c r="O116" s="42"/>
      <c r="P116" s="42"/>
      <c r="Q116" s="42"/>
      <c r="R116" s="42"/>
      <c r="S116" s="42"/>
      <c r="T116" s="42"/>
      <c r="U116" s="42"/>
      <c r="V116" s="42"/>
      <c r="W116" s="42"/>
      <c r="X116" s="42"/>
      <c r="Y116" s="42"/>
      <c r="Z116" s="42"/>
      <c r="AA116" s="42"/>
      <c r="AB116" s="42"/>
      <c r="AC116" s="42"/>
      <c r="AD116" s="42"/>
    </row>
    <row r="117" spans="1:30" ht="29.45" customHeight="1">
      <c r="A117" s="58" t="s">
        <v>199</v>
      </c>
      <c r="B117" s="83" t="s">
        <v>200</v>
      </c>
      <c r="C117" s="79"/>
      <c r="D117" s="61"/>
      <c r="E117" s="62"/>
      <c r="F117" s="62"/>
      <c r="G117" s="62"/>
      <c r="H117" s="62">
        <f>H118+H121</f>
        <v>0</v>
      </c>
      <c r="I117" s="62"/>
      <c r="J117" s="62"/>
      <c r="K117" s="62"/>
      <c r="L117" s="42"/>
      <c r="M117" s="42"/>
      <c r="N117" s="42"/>
      <c r="O117" s="42"/>
      <c r="P117" s="42"/>
      <c r="Q117" s="42"/>
      <c r="R117" s="42"/>
      <c r="S117" s="42"/>
      <c r="T117" s="42"/>
      <c r="U117" s="42"/>
      <c r="V117" s="42"/>
      <c r="W117" s="42"/>
      <c r="X117" s="42"/>
      <c r="Y117" s="42"/>
      <c r="Z117" s="42"/>
      <c r="AA117" s="42"/>
      <c r="AB117" s="42"/>
      <c r="AC117" s="42"/>
      <c r="AD117" s="42"/>
    </row>
    <row r="118" spans="1:30" ht="15.95" customHeight="1">
      <c r="A118" s="70" t="s">
        <v>111</v>
      </c>
      <c r="B118" s="76" t="s">
        <v>201</v>
      </c>
      <c r="C118" s="60"/>
      <c r="D118" s="65"/>
      <c r="E118" s="66"/>
      <c r="F118" s="66"/>
      <c r="G118" s="66"/>
      <c r="H118" s="66">
        <f>H119+H120</f>
        <v>0</v>
      </c>
      <c r="I118" s="66"/>
      <c r="J118" s="66"/>
      <c r="K118" s="66"/>
      <c r="L118" s="42"/>
      <c r="M118" s="42"/>
      <c r="N118" s="42"/>
      <c r="O118" s="42"/>
      <c r="P118" s="42"/>
      <c r="Q118" s="42"/>
      <c r="R118" s="42"/>
      <c r="S118" s="42"/>
      <c r="T118" s="42"/>
      <c r="U118" s="42"/>
      <c r="V118" s="42"/>
      <c r="W118" s="42"/>
      <c r="X118" s="42"/>
      <c r="Y118" s="42"/>
      <c r="Z118" s="42"/>
      <c r="AA118" s="42"/>
      <c r="AB118" s="42"/>
      <c r="AC118" s="42"/>
      <c r="AD118" s="42"/>
    </row>
    <row r="119" spans="1:30" ht="15.95" customHeight="1">
      <c r="A119" s="70" t="s">
        <v>123</v>
      </c>
      <c r="B119" s="76" t="s">
        <v>202</v>
      </c>
      <c r="C119" s="60" t="s">
        <v>168</v>
      </c>
      <c r="D119" s="65"/>
      <c r="E119" s="66"/>
      <c r="F119" s="66"/>
      <c r="G119" s="66"/>
      <c r="H119" s="66">
        <f>E119*G119</f>
        <v>0</v>
      </c>
      <c r="I119" s="66"/>
      <c r="J119" s="66"/>
      <c r="K119" s="66"/>
      <c r="L119" s="42"/>
      <c r="M119" s="42"/>
      <c r="N119" s="42"/>
      <c r="O119" s="42"/>
      <c r="P119" s="42"/>
      <c r="Q119" s="42"/>
      <c r="R119" s="42"/>
      <c r="S119" s="42"/>
      <c r="T119" s="42"/>
      <c r="U119" s="42"/>
      <c r="V119" s="42"/>
      <c r="W119" s="42"/>
      <c r="X119" s="42"/>
      <c r="Y119" s="42"/>
      <c r="Z119" s="42"/>
      <c r="AA119" s="42"/>
      <c r="AB119" s="42"/>
      <c r="AC119" s="42"/>
      <c r="AD119" s="42"/>
    </row>
    <row r="120" spans="1:30" ht="15.95" customHeight="1">
      <c r="A120" s="70" t="s">
        <v>123</v>
      </c>
      <c r="B120" s="76" t="s">
        <v>203</v>
      </c>
      <c r="C120" s="60" t="s">
        <v>168</v>
      </c>
      <c r="D120" s="65"/>
      <c r="E120" s="66"/>
      <c r="F120" s="66"/>
      <c r="G120" s="66"/>
      <c r="H120" s="66">
        <f>E120*G120</f>
        <v>0</v>
      </c>
      <c r="I120" s="66"/>
      <c r="J120" s="66"/>
      <c r="K120" s="66"/>
      <c r="L120" s="42"/>
      <c r="M120" s="42"/>
      <c r="N120" s="42"/>
      <c r="O120" s="42"/>
      <c r="P120" s="42"/>
      <c r="Q120" s="42"/>
      <c r="R120" s="42"/>
      <c r="S120" s="42"/>
      <c r="T120" s="42"/>
      <c r="U120" s="42"/>
      <c r="V120" s="42"/>
      <c r="W120" s="42"/>
      <c r="X120" s="42"/>
      <c r="Y120" s="42"/>
      <c r="Z120" s="42"/>
      <c r="AA120" s="42"/>
      <c r="AB120" s="42"/>
      <c r="AC120" s="42"/>
      <c r="AD120" s="42"/>
    </row>
    <row r="121" spans="1:30" ht="15.95" customHeight="1">
      <c r="A121" s="70" t="s">
        <v>111</v>
      </c>
      <c r="B121" s="76" t="s">
        <v>204</v>
      </c>
      <c r="C121" s="60"/>
      <c r="D121" s="65"/>
      <c r="E121" s="66"/>
      <c r="F121" s="66"/>
      <c r="G121" s="66"/>
      <c r="H121" s="66">
        <f>H122+H123</f>
        <v>0</v>
      </c>
      <c r="I121" s="66"/>
      <c r="J121" s="66"/>
      <c r="K121" s="66"/>
      <c r="L121" s="42"/>
      <c r="M121" s="42"/>
      <c r="N121" s="42"/>
      <c r="O121" s="42"/>
      <c r="P121" s="42"/>
      <c r="Q121" s="42"/>
      <c r="R121" s="42"/>
      <c r="S121" s="42"/>
      <c r="T121" s="42"/>
      <c r="U121" s="42"/>
      <c r="V121" s="42"/>
      <c r="W121" s="42"/>
      <c r="X121" s="42"/>
      <c r="Y121" s="42"/>
      <c r="Z121" s="42"/>
      <c r="AA121" s="42"/>
      <c r="AB121" s="42"/>
      <c r="AC121" s="42"/>
      <c r="AD121" s="42"/>
    </row>
    <row r="122" spans="1:30" ht="27" customHeight="1">
      <c r="A122" s="70" t="s">
        <v>123</v>
      </c>
      <c r="B122" s="76" t="s">
        <v>205</v>
      </c>
      <c r="C122" s="60" t="s">
        <v>206</v>
      </c>
      <c r="D122" s="65"/>
      <c r="E122" s="66"/>
      <c r="F122" s="66"/>
      <c r="G122" s="66"/>
      <c r="H122" s="66">
        <f>E122*G122</f>
        <v>0</v>
      </c>
      <c r="I122" s="66"/>
      <c r="J122" s="66"/>
      <c r="K122" s="66"/>
      <c r="L122" s="42"/>
      <c r="M122" s="42"/>
      <c r="N122" s="42"/>
      <c r="O122" s="42"/>
      <c r="P122" s="42"/>
      <c r="Q122" s="42"/>
      <c r="R122" s="42"/>
      <c r="S122" s="42"/>
      <c r="T122" s="42"/>
      <c r="U122" s="42"/>
      <c r="V122" s="42"/>
      <c r="W122" s="42"/>
      <c r="X122" s="42"/>
      <c r="Y122" s="42"/>
      <c r="Z122" s="42"/>
      <c r="AA122" s="42"/>
      <c r="AB122" s="42"/>
      <c r="AC122" s="42"/>
      <c r="AD122" s="42"/>
    </row>
    <row r="123" spans="1:30" ht="15.95" customHeight="1">
      <c r="A123" s="70" t="s">
        <v>123</v>
      </c>
      <c r="B123" s="76" t="s">
        <v>207</v>
      </c>
      <c r="C123" s="60" t="s">
        <v>206</v>
      </c>
      <c r="D123" s="65"/>
      <c r="E123" s="66"/>
      <c r="F123" s="66"/>
      <c r="G123" s="66"/>
      <c r="H123" s="66">
        <f>E123*G123</f>
        <v>0</v>
      </c>
      <c r="I123" s="66"/>
      <c r="J123" s="66"/>
      <c r="K123" s="66"/>
      <c r="L123" s="42"/>
      <c r="M123" s="42"/>
      <c r="N123" s="42"/>
      <c r="O123" s="42"/>
      <c r="P123" s="42"/>
      <c r="Q123" s="42"/>
      <c r="R123" s="42"/>
      <c r="S123" s="42"/>
      <c r="T123" s="42"/>
      <c r="U123" s="42"/>
      <c r="V123" s="42"/>
      <c r="W123" s="42"/>
      <c r="X123" s="42"/>
      <c r="Y123" s="42"/>
      <c r="Z123" s="42"/>
      <c r="AA123" s="42"/>
      <c r="AB123" s="42"/>
      <c r="AC123" s="42"/>
      <c r="AD123" s="42"/>
    </row>
    <row r="124" spans="1:30" s="45" customFormat="1" ht="29.45" customHeight="1">
      <c r="A124" s="58" t="s">
        <v>208</v>
      </c>
      <c r="B124" s="83" t="s">
        <v>209</v>
      </c>
      <c r="C124" s="79"/>
      <c r="D124" s="61"/>
      <c r="E124" s="62"/>
      <c r="F124" s="62"/>
      <c r="G124" s="62"/>
      <c r="H124" s="62"/>
      <c r="I124" s="62"/>
      <c r="J124" s="62"/>
      <c r="K124" s="62"/>
      <c r="L124" s="44"/>
      <c r="M124" s="44"/>
      <c r="N124" s="44"/>
      <c r="O124" s="44"/>
      <c r="P124" s="44"/>
      <c r="Q124" s="44"/>
      <c r="R124" s="44"/>
      <c r="S124" s="44"/>
      <c r="T124" s="44"/>
      <c r="U124" s="44"/>
      <c r="V124" s="44"/>
      <c r="W124" s="44"/>
      <c r="X124" s="44"/>
      <c r="Y124" s="44"/>
      <c r="Z124" s="44"/>
      <c r="AA124" s="44"/>
      <c r="AB124" s="44"/>
      <c r="AC124" s="44"/>
      <c r="AD124" s="44"/>
    </row>
    <row r="125" spans="1:30" s="45" customFormat="1" ht="32.1" customHeight="1">
      <c r="A125" s="58" t="s">
        <v>210</v>
      </c>
      <c r="B125" s="83" t="s">
        <v>211</v>
      </c>
      <c r="C125" s="79"/>
      <c r="D125" s="61"/>
      <c r="E125" s="62"/>
      <c r="F125" s="62"/>
      <c r="G125" s="62"/>
      <c r="H125" s="62"/>
      <c r="I125" s="62"/>
      <c r="J125" s="62"/>
      <c r="K125" s="62"/>
      <c r="L125" s="44"/>
      <c r="M125" s="44"/>
      <c r="N125" s="44"/>
      <c r="O125" s="44"/>
      <c r="P125" s="44"/>
      <c r="Q125" s="44"/>
      <c r="R125" s="44"/>
      <c r="S125" s="44"/>
      <c r="T125" s="44"/>
      <c r="U125" s="44"/>
      <c r="V125" s="44"/>
      <c r="W125" s="44"/>
      <c r="X125" s="44"/>
      <c r="Y125" s="44"/>
      <c r="Z125" s="44"/>
      <c r="AA125" s="44"/>
      <c r="AB125" s="44"/>
      <c r="AC125" s="44"/>
      <c r="AD125" s="44"/>
    </row>
    <row r="126" spans="1:30" s="45" customFormat="1" ht="26.45" customHeight="1">
      <c r="A126" s="58" t="s">
        <v>212</v>
      </c>
      <c r="B126" s="83" t="s">
        <v>213</v>
      </c>
      <c r="C126" s="79"/>
      <c r="D126" s="61"/>
      <c r="E126" s="62"/>
      <c r="F126" s="62"/>
      <c r="G126" s="62"/>
      <c r="H126" s="62"/>
      <c r="I126" s="62"/>
      <c r="J126" s="62"/>
      <c r="K126" s="62"/>
      <c r="L126" s="44"/>
      <c r="M126" s="44"/>
      <c r="N126" s="44"/>
      <c r="O126" s="44"/>
      <c r="P126" s="44"/>
      <c r="Q126" s="44"/>
      <c r="R126" s="44"/>
      <c r="S126" s="44"/>
      <c r="T126" s="44"/>
      <c r="U126" s="44"/>
      <c r="V126" s="44"/>
      <c r="W126" s="44"/>
      <c r="X126" s="44"/>
      <c r="Y126" s="44"/>
      <c r="Z126" s="44"/>
      <c r="AA126" s="44"/>
      <c r="AB126" s="44"/>
      <c r="AC126" s="44"/>
      <c r="AD126" s="44"/>
    </row>
    <row r="127" spans="1:30" ht="15.95" customHeight="1">
      <c r="A127" s="58" t="s">
        <v>214</v>
      </c>
      <c r="B127" s="59" t="s">
        <v>215</v>
      </c>
      <c r="C127" s="60" t="s">
        <v>130</v>
      </c>
      <c r="D127" s="65"/>
      <c r="E127" s="62"/>
      <c r="F127" s="62"/>
      <c r="G127" s="66"/>
      <c r="H127" s="62"/>
      <c r="I127" s="62"/>
      <c r="J127" s="66"/>
      <c r="K127" s="66"/>
      <c r="L127" s="42"/>
      <c r="M127" s="42"/>
      <c r="N127" s="42"/>
      <c r="O127" s="42"/>
      <c r="P127" s="42"/>
      <c r="Q127" s="42"/>
      <c r="R127" s="42"/>
      <c r="S127" s="42"/>
      <c r="T127" s="42"/>
      <c r="U127" s="42"/>
      <c r="V127" s="42"/>
      <c r="W127" s="42"/>
      <c r="X127" s="42"/>
      <c r="Y127" s="42"/>
      <c r="Z127" s="42"/>
      <c r="AA127" s="42"/>
      <c r="AB127" s="42"/>
      <c r="AC127" s="42"/>
      <c r="AD127" s="42"/>
    </row>
    <row r="128" spans="1:30" ht="15.95" customHeight="1">
      <c r="A128" s="58" t="s">
        <v>216</v>
      </c>
      <c r="B128" s="59" t="s">
        <v>217</v>
      </c>
      <c r="C128" s="60" t="s">
        <v>206</v>
      </c>
      <c r="D128" s="65"/>
      <c r="E128" s="62"/>
      <c r="F128" s="62"/>
      <c r="G128" s="66"/>
      <c r="H128" s="62"/>
      <c r="I128" s="62"/>
      <c r="J128" s="66"/>
      <c r="K128" s="66"/>
      <c r="L128" s="42"/>
      <c r="M128" s="42"/>
      <c r="N128" s="42"/>
      <c r="O128" s="42"/>
      <c r="P128" s="42"/>
      <c r="Q128" s="42"/>
      <c r="R128" s="42"/>
      <c r="S128" s="42"/>
      <c r="T128" s="42"/>
      <c r="U128" s="42"/>
      <c r="V128" s="42"/>
      <c r="W128" s="42"/>
      <c r="X128" s="42"/>
      <c r="Y128" s="42"/>
      <c r="Z128" s="42"/>
      <c r="AA128" s="42"/>
      <c r="AB128" s="42"/>
      <c r="AC128" s="42"/>
      <c r="AD128" s="42"/>
    </row>
    <row r="129" spans="1:30" ht="32.450000000000003" customHeight="1">
      <c r="A129" s="58" t="s">
        <v>218</v>
      </c>
      <c r="B129" s="59" t="s">
        <v>219</v>
      </c>
      <c r="C129" s="60"/>
      <c r="D129" s="65"/>
      <c r="E129" s="66"/>
      <c r="F129" s="66"/>
      <c r="G129" s="66"/>
      <c r="H129" s="62"/>
      <c r="I129" s="62"/>
      <c r="J129" s="66"/>
      <c r="K129" s="66"/>
      <c r="L129" s="42"/>
      <c r="M129" s="42"/>
      <c r="N129" s="42"/>
      <c r="O129" s="42"/>
      <c r="P129" s="42"/>
      <c r="Q129" s="42"/>
      <c r="R129" s="42"/>
      <c r="S129" s="42"/>
      <c r="T129" s="42"/>
      <c r="U129" s="42"/>
      <c r="V129" s="42"/>
      <c r="W129" s="42"/>
      <c r="X129" s="42"/>
      <c r="Y129" s="42"/>
      <c r="Z129" s="42"/>
      <c r="AA129" s="42"/>
      <c r="AB129" s="42"/>
      <c r="AC129" s="42"/>
      <c r="AD129" s="42"/>
    </row>
    <row r="130" spans="1:30" ht="15.95" customHeight="1">
      <c r="A130" s="70" t="s">
        <v>111</v>
      </c>
      <c r="B130" s="77" t="s">
        <v>185</v>
      </c>
      <c r="C130" s="60"/>
      <c r="D130" s="65"/>
      <c r="E130" s="66"/>
      <c r="F130" s="66"/>
      <c r="G130" s="66"/>
      <c r="H130" s="66"/>
      <c r="I130" s="66"/>
      <c r="J130" s="66"/>
      <c r="K130" s="66"/>
      <c r="L130" s="42"/>
      <c r="M130" s="42"/>
      <c r="N130" s="42"/>
      <c r="O130" s="42"/>
      <c r="P130" s="42"/>
      <c r="Q130" s="42"/>
      <c r="R130" s="42"/>
      <c r="S130" s="42"/>
      <c r="T130" s="42"/>
      <c r="U130" s="42"/>
      <c r="V130" s="42"/>
      <c r="W130" s="42"/>
      <c r="X130" s="42"/>
      <c r="Y130" s="42"/>
      <c r="Z130" s="42"/>
      <c r="AA130" s="42"/>
      <c r="AB130" s="42"/>
      <c r="AC130" s="42"/>
      <c r="AD130" s="42"/>
    </row>
    <row r="131" spans="1:30" ht="15.95" customHeight="1">
      <c r="A131" s="70" t="s">
        <v>111</v>
      </c>
      <c r="B131" s="77" t="s">
        <v>191</v>
      </c>
      <c r="C131" s="60" t="s">
        <v>168</v>
      </c>
      <c r="D131" s="65"/>
      <c r="E131" s="66"/>
      <c r="F131" s="66"/>
      <c r="G131" s="66"/>
      <c r="H131" s="66">
        <f>E131*G131</f>
        <v>0</v>
      </c>
      <c r="I131" s="66"/>
      <c r="J131" s="66"/>
      <c r="K131" s="66"/>
      <c r="L131" s="42"/>
      <c r="M131" s="42"/>
      <c r="N131" s="42"/>
      <c r="O131" s="42"/>
      <c r="P131" s="42"/>
      <c r="Q131" s="42"/>
      <c r="R131" s="42"/>
      <c r="S131" s="42"/>
      <c r="T131" s="42"/>
      <c r="U131" s="42"/>
      <c r="V131" s="42"/>
      <c r="W131" s="42"/>
      <c r="X131" s="42"/>
      <c r="Y131" s="42"/>
      <c r="Z131" s="42"/>
      <c r="AA131" s="42"/>
      <c r="AB131" s="42"/>
      <c r="AC131" s="42"/>
      <c r="AD131" s="42"/>
    </row>
    <row r="132" spans="1:30" ht="45.6" customHeight="1">
      <c r="A132" s="58" t="s">
        <v>220</v>
      </c>
      <c r="B132" s="59" t="s">
        <v>221</v>
      </c>
      <c r="C132" s="60"/>
      <c r="D132" s="65"/>
      <c r="E132" s="66"/>
      <c r="F132" s="66"/>
      <c r="G132" s="66"/>
      <c r="H132" s="62"/>
      <c r="I132" s="62"/>
      <c r="J132" s="66"/>
      <c r="K132" s="66"/>
      <c r="L132" s="42"/>
      <c r="M132" s="42"/>
      <c r="N132" s="42"/>
      <c r="O132" s="42"/>
      <c r="P132" s="42"/>
      <c r="Q132" s="42"/>
      <c r="R132" s="42"/>
      <c r="S132" s="42"/>
      <c r="T132" s="42"/>
      <c r="U132" s="42"/>
      <c r="V132" s="42"/>
      <c r="W132" s="42"/>
      <c r="X132" s="42"/>
      <c r="Y132" s="42"/>
      <c r="Z132" s="42"/>
      <c r="AA132" s="42"/>
      <c r="AB132" s="42"/>
      <c r="AC132" s="42"/>
      <c r="AD132" s="42"/>
    </row>
    <row r="133" spans="1:30" ht="15.95" customHeight="1">
      <c r="A133" s="58" t="s">
        <v>222</v>
      </c>
      <c r="B133" s="59" t="s">
        <v>223</v>
      </c>
      <c r="C133" s="60"/>
      <c r="D133" s="65"/>
      <c r="E133" s="66"/>
      <c r="F133" s="66"/>
      <c r="G133" s="66"/>
      <c r="H133" s="62"/>
      <c r="I133" s="62"/>
      <c r="J133" s="66"/>
      <c r="K133" s="66"/>
      <c r="L133" s="42"/>
      <c r="M133" s="42"/>
      <c r="N133" s="42"/>
      <c r="O133" s="42"/>
      <c r="P133" s="42"/>
      <c r="Q133" s="42"/>
      <c r="R133" s="42"/>
      <c r="S133" s="42"/>
      <c r="T133" s="42"/>
      <c r="U133" s="42"/>
      <c r="V133" s="42"/>
      <c r="W133" s="42"/>
      <c r="X133" s="42"/>
      <c r="Y133" s="42"/>
      <c r="Z133" s="42"/>
      <c r="AA133" s="42"/>
      <c r="AB133" s="42"/>
      <c r="AC133" s="42"/>
      <c r="AD133" s="42"/>
    </row>
    <row r="134" spans="1:30" s="64" customFormat="1" ht="27.6" customHeight="1">
      <c r="A134" s="58">
        <v>4</v>
      </c>
      <c r="B134" s="59" t="s">
        <v>224</v>
      </c>
      <c r="C134" s="60"/>
      <c r="D134" s="61"/>
      <c r="E134" s="62"/>
      <c r="F134" s="62"/>
      <c r="G134" s="66"/>
      <c r="H134" s="62">
        <f>H135+H141+H142+H147+H148</f>
        <v>0</v>
      </c>
      <c r="I134" s="62"/>
      <c r="J134" s="62"/>
      <c r="K134" s="62"/>
      <c r="L134" s="63"/>
      <c r="M134" s="63"/>
      <c r="N134" s="63"/>
      <c r="O134" s="63"/>
      <c r="P134" s="63"/>
      <c r="Q134" s="63"/>
      <c r="R134" s="63"/>
      <c r="S134" s="63"/>
      <c r="T134" s="63"/>
      <c r="U134" s="63"/>
      <c r="V134" s="63"/>
      <c r="W134" s="63"/>
      <c r="X134" s="63"/>
      <c r="Y134" s="63"/>
      <c r="Z134" s="63"/>
      <c r="AA134" s="63"/>
      <c r="AB134" s="63"/>
      <c r="AC134" s="63"/>
      <c r="AD134" s="63"/>
    </row>
    <row r="135" spans="1:30" s="64" customFormat="1" ht="15.95" customHeight="1">
      <c r="A135" s="70" t="s">
        <v>21</v>
      </c>
      <c r="B135" s="71" t="s">
        <v>110</v>
      </c>
      <c r="C135" s="60"/>
      <c r="D135" s="65"/>
      <c r="E135" s="66"/>
      <c r="F135" s="66"/>
      <c r="G135" s="66"/>
      <c r="H135" s="66">
        <f>SUM(H138:H140)</f>
        <v>0</v>
      </c>
      <c r="I135" s="66"/>
      <c r="J135" s="66"/>
      <c r="K135" s="66"/>
      <c r="L135" s="63"/>
      <c r="M135" s="63"/>
      <c r="N135" s="63"/>
      <c r="O135" s="63"/>
      <c r="P135" s="63"/>
      <c r="Q135" s="63"/>
      <c r="R135" s="63"/>
      <c r="S135" s="63"/>
      <c r="T135" s="63"/>
      <c r="U135" s="63"/>
      <c r="V135" s="63"/>
      <c r="W135" s="63"/>
      <c r="X135" s="63"/>
      <c r="Y135" s="63"/>
      <c r="Z135" s="63"/>
      <c r="AA135" s="63"/>
      <c r="AB135" s="63"/>
      <c r="AC135" s="63"/>
      <c r="AD135" s="63"/>
    </row>
    <row r="136" spans="1:30" s="64" customFormat="1" ht="15.95" customHeight="1">
      <c r="A136" s="70" t="s">
        <v>111</v>
      </c>
      <c r="B136" s="73" t="s">
        <v>112</v>
      </c>
      <c r="C136" s="60" t="s">
        <v>113</v>
      </c>
      <c r="D136" s="65"/>
      <c r="E136" s="66"/>
      <c r="F136" s="66"/>
      <c r="G136" s="66"/>
      <c r="H136" s="66"/>
      <c r="I136" s="66"/>
      <c r="J136" s="66"/>
      <c r="K136" s="66"/>
      <c r="L136" s="63"/>
      <c r="M136" s="63"/>
      <c r="N136" s="63"/>
      <c r="O136" s="63"/>
      <c r="P136" s="63"/>
      <c r="Q136" s="63"/>
      <c r="R136" s="63"/>
      <c r="S136" s="63"/>
      <c r="T136" s="63"/>
      <c r="U136" s="63"/>
      <c r="V136" s="63"/>
      <c r="W136" s="63"/>
      <c r="X136" s="63"/>
      <c r="Y136" s="63"/>
      <c r="Z136" s="63"/>
      <c r="AA136" s="63"/>
      <c r="AB136" s="63"/>
      <c r="AC136" s="63"/>
      <c r="AD136" s="63"/>
    </row>
    <row r="137" spans="1:30" s="64" customFormat="1" ht="15.95" customHeight="1">
      <c r="A137" s="70" t="s">
        <v>111</v>
      </c>
      <c r="B137" s="73" t="s">
        <v>114</v>
      </c>
      <c r="C137" s="60" t="s">
        <v>113</v>
      </c>
      <c r="D137" s="65"/>
      <c r="E137" s="66"/>
      <c r="F137" s="66"/>
      <c r="G137" s="66"/>
      <c r="H137" s="66"/>
      <c r="I137" s="66"/>
      <c r="J137" s="66"/>
      <c r="K137" s="66"/>
      <c r="L137" s="63"/>
      <c r="M137" s="63"/>
      <c r="N137" s="63"/>
      <c r="O137" s="63"/>
      <c r="P137" s="63"/>
      <c r="Q137" s="63"/>
      <c r="R137" s="63"/>
      <c r="S137" s="63"/>
      <c r="T137" s="63"/>
      <c r="U137" s="63"/>
      <c r="V137" s="63"/>
      <c r="W137" s="63"/>
      <c r="X137" s="63"/>
      <c r="Y137" s="63"/>
      <c r="Z137" s="63"/>
      <c r="AA137" s="63"/>
      <c r="AB137" s="63"/>
      <c r="AC137" s="63"/>
      <c r="AD137" s="63"/>
    </row>
    <row r="138" spans="1:30" s="64" customFormat="1" ht="15.95" customHeight="1">
      <c r="A138" s="70" t="s">
        <v>111</v>
      </c>
      <c r="B138" s="73" t="s">
        <v>115</v>
      </c>
      <c r="C138" s="60" t="s">
        <v>116</v>
      </c>
      <c r="D138" s="65"/>
      <c r="E138" s="74"/>
      <c r="F138" s="66"/>
      <c r="G138" s="66"/>
      <c r="H138" s="66">
        <f>E137*E138*1.49*12+(E136-E137)*2.34*1.49*12</f>
        <v>0</v>
      </c>
      <c r="I138" s="66"/>
      <c r="J138" s="66"/>
      <c r="K138" s="66"/>
      <c r="L138" s="63"/>
      <c r="M138" s="63"/>
      <c r="N138" s="63"/>
      <c r="O138" s="63"/>
      <c r="P138" s="63"/>
      <c r="Q138" s="63"/>
      <c r="R138" s="63"/>
      <c r="S138" s="63"/>
      <c r="T138" s="63"/>
      <c r="U138" s="63"/>
      <c r="V138" s="63"/>
      <c r="W138" s="63"/>
      <c r="X138" s="63"/>
      <c r="Y138" s="63"/>
      <c r="Z138" s="63"/>
      <c r="AA138" s="63"/>
      <c r="AB138" s="63"/>
      <c r="AC138" s="63"/>
      <c r="AD138" s="63"/>
    </row>
    <row r="139" spans="1:30" s="64" customFormat="1" ht="15.95" customHeight="1">
      <c r="A139" s="70" t="s">
        <v>111</v>
      </c>
      <c r="B139" s="73" t="s">
        <v>117</v>
      </c>
      <c r="C139" s="60" t="s">
        <v>116</v>
      </c>
      <c r="D139" s="65"/>
      <c r="E139" s="74"/>
      <c r="F139" s="66"/>
      <c r="G139" s="66"/>
      <c r="H139" s="66">
        <f>E137*E139*1.49*12+(E136-E137)*0.5*1.49*12</f>
        <v>0</v>
      </c>
      <c r="I139" s="66"/>
      <c r="J139" s="66"/>
      <c r="K139" s="66"/>
      <c r="L139" s="63"/>
      <c r="M139" s="63"/>
      <c r="N139" s="63"/>
      <c r="O139" s="63"/>
      <c r="P139" s="63"/>
      <c r="Q139" s="63"/>
      <c r="R139" s="63"/>
      <c r="S139" s="63"/>
      <c r="T139" s="63"/>
      <c r="U139" s="63"/>
      <c r="V139" s="63"/>
      <c r="W139" s="63"/>
      <c r="X139" s="63"/>
      <c r="Y139" s="63"/>
      <c r="Z139" s="63"/>
      <c r="AA139" s="63"/>
      <c r="AB139" s="63"/>
      <c r="AC139" s="63"/>
      <c r="AD139" s="63"/>
    </row>
    <row r="140" spans="1:30" s="64" customFormat="1" ht="15.95" customHeight="1">
      <c r="A140" s="70" t="s">
        <v>111</v>
      </c>
      <c r="B140" s="73" t="s">
        <v>118</v>
      </c>
      <c r="C140" s="60" t="s">
        <v>119</v>
      </c>
      <c r="D140" s="65"/>
      <c r="E140" s="75"/>
      <c r="F140" s="66"/>
      <c r="G140" s="66"/>
      <c r="H140" s="66">
        <f>H138*0.235+H139*E140*0.235</f>
        <v>0</v>
      </c>
      <c r="I140" s="66"/>
      <c r="J140" s="66"/>
      <c r="K140" s="66"/>
      <c r="L140" s="63"/>
      <c r="M140" s="63"/>
      <c r="N140" s="63"/>
      <c r="O140" s="63"/>
      <c r="P140" s="63"/>
      <c r="Q140" s="63"/>
      <c r="R140" s="63"/>
      <c r="S140" s="63"/>
      <c r="T140" s="63"/>
      <c r="U140" s="63"/>
      <c r="V140" s="63"/>
      <c r="W140" s="63"/>
      <c r="X140" s="63"/>
      <c r="Y140" s="63"/>
      <c r="Z140" s="63"/>
      <c r="AA140" s="63"/>
      <c r="AB140" s="63"/>
      <c r="AC140" s="63"/>
      <c r="AD140" s="63"/>
    </row>
    <row r="141" spans="1:30" ht="15.95" customHeight="1">
      <c r="A141" s="70" t="s">
        <v>23</v>
      </c>
      <c r="B141" s="76" t="s">
        <v>120</v>
      </c>
      <c r="C141" s="60"/>
      <c r="D141" s="65"/>
      <c r="E141" s="66"/>
      <c r="F141" s="66"/>
      <c r="G141" s="66"/>
      <c r="H141" s="66">
        <f>E141*G141</f>
        <v>0</v>
      </c>
      <c r="I141" s="66"/>
      <c r="J141" s="66"/>
      <c r="K141" s="66"/>
      <c r="L141" s="42"/>
      <c r="M141" s="42"/>
      <c r="N141" s="42"/>
      <c r="O141" s="42"/>
      <c r="P141" s="42"/>
      <c r="Q141" s="42"/>
      <c r="R141" s="42"/>
      <c r="S141" s="42"/>
      <c r="T141" s="42"/>
      <c r="U141" s="42"/>
      <c r="V141" s="42"/>
      <c r="W141" s="42"/>
      <c r="X141" s="42"/>
      <c r="Y141" s="42"/>
      <c r="Z141" s="42"/>
      <c r="AA141" s="42"/>
      <c r="AB141" s="42"/>
      <c r="AC141" s="42"/>
      <c r="AD141" s="42"/>
    </row>
    <row r="142" spans="1:30" ht="15.95" customHeight="1">
      <c r="A142" s="70" t="s">
        <v>25</v>
      </c>
      <c r="B142" s="73" t="s">
        <v>128</v>
      </c>
      <c r="C142" s="60"/>
      <c r="D142" s="65"/>
      <c r="E142" s="66"/>
      <c r="F142" s="66"/>
      <c r="G142" s="66"/>
      <c r="H142" s="66"/>
      <c r="I142" s="66"/>
      <c r="J142" s="66"/>
      <c r="K142" s="66"/>
      <c r="L142" s="42"/>
      <c r="M142" s="42"/>
      <c r="N142" s="42"/>
      <c r="O142" s="42"/>
      <c r="P142" s="42"/>
      <c r="Q142" s="42"/>
      <c r="R142" s="42"/>
      <c r="S142" s="42"/>
      <c r="T142" s="42"/>
      <c r="U142" s="42"/>
      <c r="V142" s="42"/>
      <c r="W142" s="42"/>
      <c r="X142" s="42"/>
      <c r="Y142" s="42"/>
      <c r="Z142" s="42"/>
      <c r="AA142" s="42"/>
      <c r="AB142" s="42"/>
      <c r="AC142" s="42"/>
      <c r="AD142" s="42"/>
    </row>
    <row r="143" spans="1:30" ht="15.95" customHeight="1">
      <c r="A143" s="70" t="s">
        <v>121</v>
      </c>
      <c r="B143" s="73" t="s">
        <v>129</v>
      </c>
      <c r="C143" s="60" t="s">
        <v>130</v>
      </c>
      <c r="D143" s="65"/>
      <c r="E143" s="66"/>
      <c r="F143" s="66"/>
      <c r="G143" s="66"/>
      <c r="H143" s="66"/>
      <c r="I143" s="66"/>
      <c r="J143" s="66"/>
      <c r="K143" s="66"/>
      <c r="L143" s="42"/>
      <c r="M143" s="42"/>
      <c r="N143" s="42"/>
      <c r="O143" s="42"/>
      <c r="P143" s="42"/>
      <c r="Q143" s="42"/>
      <c r="R143" s="42"/>
      <c r="S143" s="42"/>
      <c r="T143" s="42"/>
      <c r="U143" s="42"/>
      <c r="V143" s="42"/>
      <c r="W143" s="42"/>
      <c r="X143" s="42"/>
      <c r="Y143" s="42"/>
      <c r="Z143" s="42"/>
      <c r="AA143" s="42"/>
      <c r="AB143" s="42"/>
      <c r="AC143" s="42"/>
      <c r="AD143" s="42"/>
    </row>
    <row r="144" spans="1:30" ht="15.95" customHeight="1">
      <c r="A144" s="70" t="s">
        <v>121</v>
      </c>
      <c r="B144" s="73" t="s">
        <v>53</v>
      </c>
      <c r="C144" s="60"/>
      <c r="D144" s="65"/>
      <c r="E144" s="66"/>
      <c r="F144" s="66"/>
      <c r="G144" s="66"/>
      <c r="H144" s="66">
        <f>SUM(H145:H146)</f>
        <v>0</v>
      </c>
      <c r="I144" s="66"/>
      <c r="J144" s="66"/>
      <c r="K144" s="66"/>
      <c r="L144" s="42"/>
      <c r="M144" s="42"/>
      <c r="N144" s="42"/>
      <c r="O144" s="42"/>
      <c r="P144" s="42"/>
      <c r="Q144" s="42"/>
      <c r="R144" s="42"/>
      <c r="S144" s="42"/>
      <c r="T144" s="42"/>
      <c r="U144" s="42"/>
      <c r="V144" s="42"/>
      <c r="W144" s="42"/>
      <c r="X144" s="42"/>
      <c r="Y144" s="42"/>
      <c r="Z144" s="42"/>
      <c r="AA144" s="42"/>
      <c r="AB144" s="42"/>
      <c r="AC144" s="42"/>
      <c r="AD144" s="42"/>
    </row>
    <row r="145" spans="1:256" ht="15.95" customHeight="1">
      <c r="A145" s="70" t="s">
        <v>123</v>
      </c>
      <c r="B145" s="73" t="s">
        <v>131</v>
      </c>
      <c r="C145" s="60" t="s">
        <v>113</v>
      </c>
      <c r="D145" s="65"/>
      <c r="E145" s="66"/>
      <c r="F145" s="66"/>
      <c r="G145" s="66"/>
      <c r="H145" s="66">
        <f t="shared" ref="H145:H146" si="2">E145*G145</f>
        <v>0</v>
      </c>
      <c r="I145" s="66"/>
      <c r="J145" s="66"/>
      <c r="K145" s="66"/>
      <c r="L145" s="42"/>
      <c r="M145" s="42"/>
      <c r="N145" s="42"/>
      <c r="O145" s="42"/>
      <c r="P145" s="42"/>
      <c r="Q145" s="42"/>
      <c r="R145" s="42"/>
      <c r="S145" s="42"/>
      <c r="T145" s="42"/>
      <c r="U145" s="42"/>
      <c r="V145" s="42"/>
      <c r="W145" s="42"/>
      <c r="X145" s="42"/>
      <c r="Y145" s="42"/>
      <c r="Z145" s="42"/>
      <c r="AA145" s="42"/>
      <c r="AB145" s="42"/>
      <c r="AC145" s="42"/>
      <c r="AD145" s="42"/>
    </row>
    <row r="146" spans="1:256" ht="15.95" customHeight="1">
      <c r="A146" s="70" t="s">
        <v>123</v>
      </c>
      <c r="B146" s="73" t="s">
        <v>132</v>
      </c>
      <c r="C146" s="60" t="s">
        <v>113</v>
      </c>
      <c r="D146" s="65"/>
      <c r="E146" s="66"/>
      <c r="F146" s="66"/>
      <c r="G146" s="66"/>
      <c r="H146" s="66">
        <f t="shared" si="2"/>
        <v>0</v>
      </c>
      <c r="I146" s="66"/>
      <c r="J146" s="66"/>
      <c r="K146" s="66"/>
      <c r="L146" s="42"/>
      <c r="M146" s="42"/>
      <c r="N146" s="42"/>
      <c r="O146" s="42"/>
      <c r="P146" s="42"/>
      <c r="Q146" s="42"/>
      <c r="R146" s="42"/>
      <c r="S146" s="42"/>
      <c r="T146" s="42"/>
      <c r="U146" s="42"/>
      <c r="V146" s="42"/>
      <c r="W146" s="42"/>
      <c r="X146" s="42"/>
      <c r="Y146" s="42"/>
      <c r="Z146" s="42"/>
      <c r="AA146" s="42"/>
      <c r="AB146" s="42"/>
      <c r="AC146" s="42"/>
      <c r="AD146" s="42"/>
    </row>
    <row r="147" spans="1:256" s="68" customFormat="1" ht="15.95" customHeight="1">
      <c r="A147" s="70" t="s">
        <v>27</v>
      </c>
      <c r="B147" s="77" t="s">
        <v>225</v>
      </c>
      <c r="C147" s="60" t="s">
        <v>130</v>
      </c>
      <c r="D147" s="65"/>
      <c r="E147" s="66"/>
      <c r="F147" s="66"/>
      <c r="G147" s="66"/>
      <c r="H147" s="66"/>
      <c r="I147" s="66"/>
      <c r="J147" s="66"/>
      <c r="K147" s="66"/>
      <c r="L147" s="67"/>
      <c r="M147" s="67"/>
      <c r="N147" s="67"/>
      <c r="O147" s="67"/>
      <c r="P147" s="67"/>
      <c r="Q147" s="67"/>
      <c r="R147" s="67"/>
      <c r="S147" s="67"/>
      <c r="T147" s="67"/>
      <c r="U147" s="67"/>
      <c r="V147" s="67"/>
      <c r="W147" s="67"/>
      <c r="X147" s="67"/>
      <c r="Y147" s="67"/>
      <c r="Z147" s="67"/>
      <c r="AA147" s="67"/>
      <c r="AB147" s="67"/>
      <c r="AC147" s="67"/>
      <c r="AD147" s="67"/>
    </row>
    <row r="148" spans="1:256" ht="15.95" customHeight="1">
      <c r="A148" s="70" t="s">
        <v>38</v>
      </c>
      <c r="B148" s="77" t="s">
        <v>226</v>
      </c>
      <c r="C148" s="60"/>
      <c r="D148" s="65"/>
      <c r="E148" s="66"/>
      <c r="F148" s="66"/>
      <c r="G148" s="66"/>
      <c r="H148" s="66">
        <f>SUM(H149:H152)</f>
        <v>0</v>
      </c>
      <c r="I148" s="66"/>
      <c r="J148" s="66"/>
      <c r="K148" s="66"/>
      <c r="L148" s="42"/>
      <c r="M148" s="42"/>
      <c r="N148" s="42"/>
      <c r="O148" s="42"/>
      <c r="P148" s="42"/>
      <c r="Q148" s="42"/>
      <c r="R148" s="42"/>
      <c r="S148" s="42"/>
      <c r="T148" s="42"/>
      <c r="U148" s="42"/>
      <c r="V148" s="42"/>
      <c r="W148" s="42"/>
      <c r="X148" s="42"/>
      <c r="Y148" s="42"/>
      <c r="Z148" s="42"/>
      <c r="AA148" s="42"/>
      <c r="AB148" s="42"/>
      <c r="AC148" s="42"/>
      <c r="AD148" s="42"/>
    </row>
    <row r="149" spans="1:256" ht="15.95" customHeight="1">
      <c r="A149" s="70" t="s">
        <v>121</v>
      </c>
      <c r="B149" s="77" t="s">
        <v>227</v>
      </c>
      <c r="C149" s="60" t="s">
        <v>168</v>
      </c>
      <c r="D149" s="65"/>
      <c r="E149" s="66"/>
      <c r="F149" s="66"/>
      <c r="G149" s="66"/>
      <c r="H149" s="66">
        <f>E149*G149</f>
        <v>0</v>
      </c>
      <c r="I149" s="66"/>
      <c r="J149" s="66"/>
      <c r="K149" s="66"/>
      <c r="L149" s="42"/>
      <c r="M149" s="42"/>
      <c r="N149" s="42"/>
      <c r="O149" s="42"/>
      <c r="P149" s="42"/>
      <c r="Q149" s="42"/>
      <c r="R149" s="42"/>
      <c r="S149" s="42"/>
      <c r="T149" s="42"/>
      <c r="U149" s="42"/>
      <c r="V149" s="42"/>
      <c r="W149" s="42"/>
      <c r="X149" s="42"/>
      <c r="Y149" s="42"/>
      <c r="Z149" s="42"/>
      <c r="AA149" s="42"/>
      <c r="AB149" s="42"/>
      <c r="AC149" s="42"/>
      <c r="AD149" s="42"/>
    </row>
    <row r="150" spans="1:256" ht="15.95" customHeight="1">
      <c r="A150" s="70" t="s">
        <v>121</v>
      </c>
      <c r="B150" s="77" t="s">
        <v>228</v>
      </c>
      <c r="C150" s="60" t="s">
        <v>168</v>
      </c>
      <c r="D150" s="65"/>
      <c r="E150" s="66"/>
      <c r="F150" s="66"/>
      <c r="G150" s="66"/>
      <c r="H150" s="66">
        <f t="shared" ref="H150:H152" si="3">E150*G150</f>
        <v>0</v>
      </c>
      <c r="I150" s="66"/>
      <c r="J150" s="66"/>
      <c r="K150" s="66"/>
      <c r="L150" s="42"/>
      <c r="M150" s="42"/>
      <c r="N150" s="42"/>
      <c r="O150" s="42"/>
      <c r="P150" s="42"/>
      <c r="Q150" s="42"/>
      <c r="R150" s="42"/>
      <c r="S150" s="42"/>
      <c r="T150" s="42"/>
      <c r="U150" s="42"/>
      <c r="V150" s="42"/>
      <c r="W150" s="42"/>
      <c r="X150" s="42"/>
      <c r="Y150" s="42"/>
      <c r="Z150" s="42"/>
      <c r="AA150" s="42"/>
      <c r="AB150" s="42"/>
      <c r="AC150" s="42"/>
      <c r="AD150" s="42"/>
    </row>
    <row r="151" spans="1:256" ht="15.95" customHeight="1">
      <c r="A151" s="70" t="s">
        <v>121</v>
      </c>
      <c r="B151" s="77" t="s">
        <v>229</v>
      </c>
      <c r="C151" s="60" t="s">
        <v>168</v>
      </c>
      <c r="D151" s="65"/>
      <c r="E151" s="66"/>
      <c r="F151" s="66"/>
      <c r="G151" s="66"/>
      <c r="H151" s="66">
        <f t="shared" si="3"/>
        <v>0</v>
      </c>
      <c r="I151" s="66"/>
      <c r="J151" s="66"/>
      <c r="K151" s="66"/>
      <c r="L151" s="42"/>
      <c r="M151" s="42"/>
      <c r="N151" s="42"/>
      <c r="O151" s="42"/>
      <c r="P151" s="42"/>
      <c r="Q151" s="42"/>
      <c r="R151" s="42"/>
      <c r="S151" s="42"/>
      <c r="T151" s="42"/>
      <c r="U151" s="42"/>
      <c r="V151" s="42"/>
      <c r="W151" s="42"/>
      <c r="X151" s="42"/>
      <c r="Y151" s="42"/>
      <c r="Z151" s="42"/>
      <c r="AA151" s="42"/>
      <c r="AB151" s="42"/>
      <c r="AC151" s="42"/>
      <c r="AD151" s="42"/>
    </row>
    <row r="152" spans="1:256" ht="15.95" customHeight="1">
      <c r="A152" s="70" t="s">
        <v>121</v>
      </c>
      <c r="B152" s="77" t="s">
        <v>230</v>
      </c>
      <c r="C152" s="60" t="s">
        <v>168</v>
      </c>
      <c r="D152" s="65"/>
      <c r="E152" s="66"/>
      <c r="F152" s="66"/>
      <c r="G152" s="66"/>
      <c r="H152" s="66">
        <f t="shared" si="3"/>
        <v>0</v>
      </c>
      <c r="I152" s="66"/>
      <c r="J152" s="66"/>
      <c r="K152" s="66"/>
      <c r="L152" s="42"/>
      <c r="M152" s="42"/>
      <c r="N152" s="42"/>
      <c r="O152" s="42"/>
      <c r="P152" s="42"/>
      <c r="Q152" s="42"/>
      <c r="R152" s="42"/>
      <c r="S152" s="42"/>
      <c r="T152" s="42"/>
      <c r="U152" s="42"/>
      <c r="V152" s="42"/>
      <c r="W152" s="42"/>
      <c r="X152" s="42"/>
      <c r="Y152" s="42"/>
      <c r="Z152" s="42"/>
      <c r="AA152" s="42"/>
      <c r="AB152" s="42"/>
      <c r="AC152" s="42"/>
      <c r="AD152" s="42"/>
    </row>
    <row r="153" spans="1:256" s="64" customFormat="1" ht="15.95" customHeight="1">
      <c r="A153" s="58">
        <v>5</v>
      </c>
      <c r="B153" s="59" t="s">
        <v>231</v>
      </c>
      <c r="C153" s="79"/>
      <c r="D153" s="61"/>
      <c r="E153" s="62"/>
      <c r="F153" s="62"/>
      <c r="G153" s="66"/>
      <c r="H153" s="62"/>
      <c r="I153" s="62"/>
      <c r="J153" s="62"/>
      <c r="K153" s="62"/>
      <c r="L153" s="63"/>
      <c r="M153" s="63"/>
      <c r="N153" s="63"/>
      <c r="O153" s="63"/>
      <c r="P153" s="63"/>
      <c r="Q153" s="63"/>
      <c r="R153" s="63"/>
      <c r="S153" s="63"/>
      <c r="T153" s="63"/>
      <c r="U153" s="63"/>
      <c r="V153" s="63"/>
      <c r="W153" s="63"/>
      <c r="X153" s="63"/>
      <c r="Y153" s="63"/>
      <c r="Z153" s="63"/>
      <c r="AA153" s="63"/>
      <c r="AB153" s="63"/>
      <c r="AC153" s="63"/>
      <c r="AD153" s="63"/>
      <c r="IV153" s="69" t="e">
        <f>+#REF!+#REF!</f>
        <v>#REF!</v>
      </c>
    </row>
    <row r="154" spans="1:256" s="64" customFormat="1" ht="15.95" customHeight="1">
      <c r="A154" s="70" t="s">
        <v>21</v>
      </c>
      <c r="B154" s="71" t="s">
        <v>110</v>
      </c>
      <c r="C154" s="60"/>
      <c r="D154" s="65"/>
      <c r="E154" s="66"/>
      <c r="F154" s="66"/>
      <c r="G154" s="66"/>
      <c r="H154" s="66">
        <f>SUM(H157:H159)</f>
        <v>0</v>
      </c>
      <c r="I154" s="66"/>
      <c r="J154" s="66"/>
      <c r="K154" s="66"/>
      <c r="L154" s="63"/>
      <c r="M154" s="63"/>
      <c r="N154" s="63"/>
      <c r="O154" s="63"/>
      <c r="P154" s="63"/>
      <c r="Q154" s="63"/>
      <c r="R154" s="63"/>
      <c r="S154" s="63"/>
      <c r="T154" s="63"/>
      <c r="U154" s="63"/>
      <c r="V154" s="63"/>
      <c r="W154" s="63"/>
      <c r="X154" s="63"/>
      <c r="Y154" s="63"/>
      <c r="Z154" s="63"/>
      <c r="AA154" s="63"/>
      <c r="AB154" s="63"/>
      <c r="AC154" s="63"/>
      <c r="AD154" s="63"/>
    </row>
    <row r="155" spans="1:256" s="64" customFormat="1" ht="15.95" customHeight="1">
      <c r="A155" s="70" t="s">
        <v>111</v>
      </c>
      <c r="B155" s="73" t="s">
        <v>112</v>
      </c>
      <c r="C155" s="60" t="s">
        <v>113</v>
      </c>
      <c r="D155" s="65"/>
      <c r="E155" s="66"/>
      <c r="F155" s="66"/>
      <c r="G155" s="66"/>
      <c r="H155" s="66"/>
      <c r="I155" s="66"/>
      <c r="J155" s="66"/>
      <c r="K155" s="66"/>
      <c r="L155" s="63"/>
      <c r="M155" s="63"/>
      <c r="N155" s="63"/>
      <c r="O155" s="63"/>
      <c r="P155" s="63"/>
      <c r="Q155" s="63"/>
      <c r="R155" s="63"/>
      <c r="S155" s="63"/>
      <c r="T155" s="63"/>
      <c r="U155" s="63"/>
      <c r="V155" s="63"/>
      <c r="W155" s="63"/>
      <c r="X155" s="63"/>
      <c r="Y155" s="63"/>
      <c r="Z155" s="63"/>
      <c r="AA155" s="63"/>
      <c r="AB155" s="63"/>
      <c r="AC155" s="63"/>
      <c r="AD155" s="63"/>
    </row>
    <row r="156" spans="1:256" s="64" customFormat="1" ht="15.95" customHeight="1">
      <c r="A156" s="70" t="s">
        <v>111</v>
      </c>
      <c r="B156" s="73" t="s">
        <v>114</v>
      </c>
      <c r="C156" s="60" t="s">
        <v>113</v>
      </c>
      <c r="D156" s="65"/>
      <c r="E156" s="66"/>
      <c r="F156" s="66"/>
      <c r="G156" s="66"/>
      <c r="H156" s="66"/>
      <c r="I156" s="66"/>
      <c r="J156" s="66"/>
      <c r="K156" s="66"/>
      <c r="L156" s="63"/>
      <c r="M156" s="63"/>
      <c r="N156" s="63"/>
      <c r="O156" s="63"/>
      <c r="P156" s="63"/>
      <c r="Q156" s="63"/>
      <c r="R156" s="63"/>
      <c r="S156" s="63"/>
      <c r="T156" s="63"/>
      <c r="U156" s="63"/>
      <c r="V156" s="63"/>
      <c r="W156" s="63"/>
      <c r="X156" s="63"/>
      <c r="Y156" s="63"/>
      <c r="Z156" s="63"/>
      <c r="AA156" s="63"/>
      <c r="AB156" s="63"/>
      <c r="AC156" s="63"/>
      <c r="AD156" s="63"/>
    </row>
    <row r="157" spans="1:256" s="64" customFormat="1" ht="15.95" customHeight="1">
      <c r="A157" s="70" t="s">
        <v>111</v>
      </c>
      <c r="B157" s="73" t="s">
        <v>115</v>
      </c>
      <c r="C157" s="60" t="s">
        <v>116</v>
      </c>
      <c r="D157" s="65"/>
      <c r="E157" s="74"/>
      <c r="F157" s="66"/>
      <c r="G157" s="66"/>
      <c r="H157" s="66">
        <f>E156*E157*1.49*12+(E155-E156)*2.34*1.49*12</f>
        <v>0</v>
      </c>
      <c r="I157" s="66"/>
      <c r="J157" s="66"/>
      <c r="K157" s="66"/>
      <c r="L157" s="63"/>
      <c r="M157" s="63"/>
      <c r="N157" s="63"/>
      <c r="O157" s="63"/>
      <c r="P157" s="63"/>
      <c r="Q157" s="63"/>
      <c r="R157" s="63"/>
      <c r="S157" s="63"/>
      <c r="T157" s="63"/>
      <c r="U157" s="63"/>
      <c r="V157" s="63"/>
      <c r="W157" s="63"/>
      <c r="X157" s="63"/>
      <c r="Y157" s="63"/>
      <c r="Z157" s="63"/>
      <c r="AA157" s="63"/>
      <c r="AB157" s="63"/>
      <c r="AC157" s="63"/>
      <c r="AD157" s="63"/>
    </row>
    <row r="158" spans="1:256" s="64" customFormat="1" ht="15.95" customHeight="1">
      <c r="A158" s="70" t="s">
        <v>111</v>
      </c>
      <c r="B158" s="73" t="s">
        <v>117</v>
      </c>
      <c r="C158" s="60" t="s">
        <v>116</v>
      </c>
      <c r="D158" s="65"/>
      <c r="E158" s="74"/>
      <c r="F158" s="66"/>
      <c r="G158" s="66"/>
      <c r="H158" s="66">
        <f>E156*E158*1.49*12+(E155-E156)*0.5*1.49*12</f>
        <v>0</v>
      </c>
      <c r="I158" s="66"/>
      <c r="J158" s="66"/>
      <c r="K158" s="66"/>
      <c r="L158" s="63"/>
      <c r="M158" s="63"/>
      <c r="N158" s="63"/>
      <c r="O158" s="63"/>
      <c r="P158" s="63"/>
      <c r="Q158" s="63"/>
      <c r="R158" s="63"/>
      <c r="S158" s="63"/>
      <c r="T158" s="63"/>
      <c r="U158" s="63"/>
      <c r="V158" s="63"/>
      <c r="W158" s="63"/>
      <c r="X158" s="63"/>
      <c r="Y158" s="63"/>
      <c r="Z158" s="63"/>
      <c r="AA158" s="63"/>
      <c r="AB158" s="63"/>
      <c r="AC158" s="63"/>
      <c r="AD158" s="63"/>
    </row>
    <row r="159" spans="1:256" s="64" customFormat="1" ht="15.95" customHeight="1">
      <c r="A159" s="70" t="s">
        <v>111</v>
      </c>
      <c r="B159" s="73" t="s">
        <v>118</v>
      </c>
      <c r="C159" s="60" t="s">
        <v>119</v>
      </c>
      <c r="D159" s="65"/>
      <c r="E159" s="75"/>
      <c r="F159" s="66"/>
      <c r="G159" s="66"/>
      <c r="H159" s="66">
        <f>H157*0.235+H158*E159*0.235</f>
        <v>0</v>
      </c>
      <c r="I159" s="66"/>
      <c r="J159" s="66"/>
      <c r="K159" s="66"/>
      <c r="L159" s="63"/>
      <c r="M159" s="63"/>
      <c r="N159" s="63"/>
      <c r="O159" s="63"/>
      <c r="P159" s="63"/>
      <c r="Q159" s="63"/>
      <c r="R159" s="63"/>
      <c r="S159" s="63"/>
      <c r="T159" s="63"/>
      <c r="U159" s="63"/>
      <c r="V159" s="63"/>
      <c r="W159" s="63"/>
      <c r="X159" s="63"/>
      <c r="Y159" s="63"/>
      <c r="Z159" s="63"/>
      <c r="AA159" s="63"/>
      <c r="AB159" s="63"/>
      <c r="AC159" s="63"/>
      <c r="AD159" s="63"/>
    </row>
    <row r="160" spans="1:256" ht="15.95" customHeight="1">
      <c r="A160" s="70" t="s">
        <v>23</v>
      </c>
      <c r="B160" s="76" t="s">
        <v>120</v>
      </c>
      <c r="C160" s="60"/>
      <c r="D160" s="65"/>
      <c r="E160" s="66"/>
      <c r="F160" s="66"/>
      <c r="G160" s="66"/>
      <c r="H160" s="66">
        <f>E160*G160</f>
        <v>0</v>
      </c>
      <c r="I160" s="66"/>
      <c r="J160" s="66"/>
      <c r="K160" s="66"/>
      <c r="L160" s="42"/>
      <c r="M160" s="42"/>
      <c r="N160" s="42"/>
      <c r="O160" s="42"/>
      <c r="P160" s="42"/>
      <c r="Q160" s="42"/>
      <c r="R160" s="42"/>
      <c r="S160" s="42"/>
      <c r="T160" s="42"/>
      <c r="U160" s="42"/>
      <c r="V160" s="42"/>
      <c r="W160" s="42"/>
      <c r="X160" s="42"/>
      <c r="Y160" s="42"/>
      <c r="Z160" s="42"/>
      <c r="AA160" s="42"/>
      <c r="AB160" s="42"/>
      <c r="AC160" s="42"/>
      <c r="AD160" s="42"/>
    </row>
    <row r="161" spans="1:30" ht="15.95" customHeight="1">
      <c r="A161" s="70" t="s">
        <v>25</v>
      </c>
      <c r="B161" s="73" t="s">
        <v>128</v>
      </c>
      <c r="C161" s="60"/>
      <c r="D161" s="65"/>
      <c r="E161" s="66"/>
      <c r="F161" s="66"/>
      <c r="G161" s="66"/>
      <c r="H161" s="66">
        <f>H162+H163</f>
        <v>0</v>
      </c>
      <c r="I161" s="66"/>
      <c r="J161" s="66"/>
      <c r="K161" s="66"/>
      <c r="L161" s="42"/>
      <c r="M161" s="42"/>
      <c r="N161" s="42"/>
      <c r="O161" s="42"/>
      <c r="P161" s="42"/>
      <c r="Q161" s="42"/>
      <c r="R161" s="42"/>
      <c r="S161" s="42"/>
      <c r="T161" s="42"/>
      <c r="U161" s="42"/>
      <c r="V161" s="42"/>
      <c r="W161" s="42"/>
      <c r="X161" s="42"/>
      <c r="Y161" s="42"/>
      <c r="Z161" s="42"/>
      <c r="AA161" s="42"/>
      <c r="AB161" s="42"/>
      <c r="AC161" s="42"/>
      <c r="AD161" s="42"/>
    </row>
    <row r="162" spans="1:30" ht="15.95" customHeight="1">
      <c r="A162" s="70" t="s">
        <v>121</v>
      </c>
      <c r="B162" s="73" t="s">
        <v>129</v>
      </c>
      <c r="C162" s="60" t="s">
        <v>130</v>
      </c>
      <c r="D162" s="65"/>
      <c r="E162" s="66"/>
      <c r="F162" s="66"/>
      <c r="G162" s="66"/>
      <c r="H162" s="66">
        <f>E162*G162</f>
        <v>0</v>
      </c>
      <c r="I162" s="66"/>
      <c r="J162" s="66"/>
      <c r="K162" s="66"/>
      <c r="L162" s="42"/>
      <c r="M162" s="42"/>
      <c r="N162" s="42"/>
      <c r="O162" s="42"/>
      <c r="P162" s="42"/>
      <c r="Q162" s="42"/>
      <c r="R162" s="42"/>
      <c r="S162" s="42"/>
      <c r="T162" s="42"/>
      <c r="U162" s="42"/>
      <c r="V162" s="42"/>
      <c r="W162" s="42"/>
      <c r="X162" s="42"/>
      <c r="Y162" s="42"/>
      <c r="Z162" s="42"/>
      <c r="AA162" s="42"/>
      <c r="AB162" s="42"/>
      <c r="AC162" s="42"/>
      <c r="AD162" s="42"/>
    </row>
    <row r="163" spans="1:30" ht="15.95" customHeight="1">
      <c r="A163" s="70" t="s">
        <v>121</v>
      </c>
      <c r="B163" s="73" t="s">
        <v>53</v>
      </c>
      <c r="C163" s="60"/>
      <c r="D163" s="65"/>
      <c r="E163" s="66"/>
      <c r="F163" s="66"/>
      <c r="G163" s="66"/>
      <c r="H163" s="66">
        <f>SUM(H164:H165)</f>
        <v>0</v>
      </c>
      <c r="I163" s="66"/>
      <c r="J163" s="66"/>
      <c r="K163" s="66"/>
      <c r="L163" s="42"/>
      <c r="M163" s="42"/>
      <c r="N163" s="42"/>
      <c r="O163" s="42"/>
      <c r="P163" s="42"/>
      <c r="Q163" s="42"/>
      <c r="R163" s="42"/>
      <c r="S163" s="42"/>
      <c r="T163" s="42"/>
      <c r="U163" s="42"/>
      <c r="V163" s="42"/>
      <c r="W163" s="42"/>
      <c r="X163" s="42"/>
      <c r="Y163" s="42"/>
      <c r="Z163" s="42"/>
      <c r="AA163" s="42"/>
      <c r="AB163" s="42"/>
      <c r="AC163" s="42"/>
      <c r="AD163" s="42"/>
    </row>
    <row r="164" spans="1:30" ht="15.95" customHeight="1">
      <c r="A164" s="70" t="s">
        <v>123</v>
      </c>
      <c r="B164" s="73" t="s">
        <v>131</v>
      </c>
      <c r="C164" s="60" t="s">
        <v>113</v>
      </c>
      <c r="D164" s="65"/>
      <c r="E164" s="66"/>
      <c r="F164" s="66"/>
      <c r="G164" s="66"/>
      <c r="H164" s="66"/>
      <c r="I164" s="66"/>
      <c r="J164" s="66"/>
      <c r="K164" s="66"/>
      <c r="L164" s="42"/>
      <c r="M164" s="42"/>
      <c r="N164" s="42"/>
      <c r="O164" s="42"/>
      <c r="P164" s="42"/>
      <c r="Q164" s="42"/>
      <c r="R164" s="42"/>
      <c r="S164" s="42"/>
      <c r="T164" s="42"/>
      <c r="U164" s="42"/>
      <c r="V164" s="42"/>
      <c r="W164" s="42"/>
      <c r="X164" s="42"/>
      <c r="Y164" s="42"/>
      <c r="Z164" s="42"/>
      <c r="AA164" s="42"/>
      <c r="AB164" s="42"/>
      <c r="AC164" s="42"/>
      <c r="AD164" s="42"/>
    </row>
    <row r="165" spans="1:30" ht="15.95" customHeight="1">
      <c r="A165" s="70" t="s">
        <v>123</v>
      </c>
      <c r="B165" s="73" t="s">
        <v>132</v>
      </c>
      <c r="C165" s="60" t="s">
        <v>113</v>
      </c>
      <c r="D165" s="65"/>
      <c r="E165" s="66"/>
      <c r="F165" s="66"/>
      <c r="G165" s="66"/>
      <c r="H165" s="66"/>
      <c r="I165" s="66"/>
      <c r="J165" s="66"/>
      <c r="K165" s="66"/>
      <c r="L165" s="42"/>
      <c r="M165" s="42"/>
      <c r="N165" s="42"/>
      <c r="O165" s="42"/>
      <c r="P165" s="42"/>
      <c r="Q165" s="42"/>
      <c r="R165" s="42"/>
      <c r="S165" s="42"/>
      <c r="T165" s="42"/>
      <c r="U165" s="42"/>
      <c r="V165" s="42"/>
      <c r="W165" s="42"/>
      <c r="X165" s="42"/>
      <c r="Y165" s="42"/>
      <c r="Z165" s="42"/>
      <c r="AA165" s="42"/>
      <c r="AB165" s="42"/>
      <c r="AC165" s="42"/>
      <c r="AD165" s="42"/>
    </row>
    <row r="166" spans="1:30" s="68" customFormat="1" ht="15.95" customHeight="1">
      <c r="A166" s="70" t="s">
        <v>27</v>
      </c>
      <c r="B166" s="77" t="s">
        <v>225</v>
      </c>
      <c r="C166" s="60" t="s">
        <v>130</v>
      </c>
      <c r="D166" s="65"/>
      <c r="E166" s="66"/>
      <c r="F166" s="66"/>
      <c r="G166" s="66"/>
      <c r="H166" s="66"/>
      <c r="I166" s="66"/>
      <c r="J166" s="66"/>
      <c r="K166" s="66"/>
      <c r="L166" s="67"/>
      <c r="M166" s="67"/>
      <c r="N166" s="67"/>
      <c r="O166" s="67"/>
      <c r="P166" s="67"/>
      <c r="Q166" s="67"/>
      <c r="R166" s="67"/>
      <c r="S166" s="67"/>
      <c r="T166" s="67"/>
      <c r="U166" s="67"/>
      <c r="V166" s="67"/>
      <c r="W166" s="67"/>
      <c r="X166" s="67"/>
      <c r="Y166" s="67"/>
      <c r="Z166" s="67"/>
      <c r="AA166" s="67"/>
      <c r="AB166" s="67"/>
      <c r="AC166" s="67"/>
      <c r="AD166" s="67"/>
    </row>
    <row r="167" spans="1:30" ht="15.95" customHeight="1">
      <c r="A167" s="70" t="s">
        <v>38</v>
      </c>
      <c r="B167" s="77" t="s">
        <v>226</v>
      </c>
      <c r="C167" s="60"/>
      <c r="D167" s="65"/>
      <c r="E167" s="66"/>
      <c r="F167" s="66"/>
      <c r="G167" s="66"/>
      <c r="H167" s="66">
        <f>SUM(H168:H169)</f>
        <v>0</v>
      </c>
      <c r="I167" s="66"/>
      <c r="J167" s="66"/>
      <c r="K167" s="66"/>
      <c r="L167" s="42"/>
      <c r="M167" s="42"/>
      <c r="N167" s="42"/>
      <c r="O167" s="42"/>
      <c r="P167" s="42"/>
      <c r="Q167" s="42"/>
      <c r="R167" s="42"/>
      <c r="S167" s="42"/>
      <c r="T167" s="42"/>
      <c r="U167" s="42"/>
      <c r="V167" s="42"/>
      <c r="W167" s="42"/>
      <c r="X167" s="42"/>
      <c r="Y167" s="42"/>
      <c r="Z167" s="42"/>
      <c r="AA167" s="42"/>
      <c r="AB167" s="42"/>
      <c r="AC167" s="42"/>
      <c r="AD167" s="42"/>
    </row>
    <row r="168" spans="1:30" ht="15.95" customHeight="1">
      <c r="A168" s="70" t="s">
        <v>121</v>
      </c>
      <c r="B168" s="77" t="s">
        <v>232</v>
      </c>
      <c r="C168" s="60" t="s">
        <v>168</v>
      </c>
      <c r="D168" s="65"/>
      <c r="E168" s="66"/>
      <c r="F168" s="66"/>
      <c r="G168" s="66"/>
      <c r="H168" s="66">
        <f>E168*G168</f>
        <v>0</v>
      </c>
      <c r="I168" s="66"/>
      <c r="J168" s="66"/>
      <c r="K168" s="66"/>
      <c r="L168" s="42"/>
      <c r="M168" s="42"/>
      <c r="N168" s="42"/>
      <c r="O168" s="42"/>
      <c r="P168" s="42"/>
      <c r="Q168" s="42"/>
      <c r="R168" s="42"/>
      <c r="S168" s="42"/>
      <c r="T168" s="42"/>
      <c r="U168" s="42"/>
      <c r="V168" s="42"/>
      <c r="W168" s="42"/>
      <c r="X168" s="42"/>
      <c r="Y168" s="42"/>
      <c r="Z168" s="42"/>
      <c r="AA168" s="42"/>
      <c r="AB168" s="42"/>
      <c r="AC168" s="42"/>
      <c r="AD168" s="42"/>
    </row>
    <row r="169" spans="1:30" ht="15.95" customHeight="1">
      <c r="A169" s="70" t="s">
        <v>121</v>
      </c>
      <c r="B169" s="77" t="s">
        <v>233</v>
      </c>
      <c r="C169" s="60" t="s">
        <v>168</v>
      </c>
      <c r="D169" s="65"/>
      <c r="E169" s="66"/>
      <c r="F169" s="66"/>
      <c r="G169" s="66"/>
      <c r="H169" s="66">
        <f>E169*G169</f>
        <v>0</v>
      </c>
      <c r="I169" s="66"/>
      <c r="J169" s="66"/>
      <c r="K169" s="66"/>
      <c r="L169" s="42"/>
      <c r="M169" s="42"/>
      <c r="N169" s="42"/>
      <c r="O169" s="42"/>
      <c r="P169" s="42"/>
      <c r="Q169" s="42"/>
      <c r="R169" s="42"/>
      <c r="S169" s="42"/>
      <c r="T169" s="42"/>
      <c r="U169" s="42"/>
      <c r="V169" s="42"/>
      <c r="W169" s="42"/>
      <c r="X169" s="42"/>
      <c r="Y169" s="42"/>
      <c r="Z169" s="42"/>
      <c r="AA169" s="42"/>
      <c r="AB169" s="42"/>
      <c r="AC169" s="42"/>
      <c r="AD169" s="42"/>
    </row>
    <row r="170" spans="1:30" s="64" customFormat="1" ht="15.95" customHeight="1">
      <c r="A170" s="58">
        <v>6</v>
      </c>
      <c r="B170" s="59" t="s">
        <v>234</v>
      </c>
      <c r="C170" s="60"/>
      <c r="D170" s="61"/>
      <c r="E170" s="62"/>
      <c r="F170" s="62"/>
      <c r="G170" s="66"/>
      <c r="H170" s="62"/>
      <c r="I170" s="62"/>
      <c r="J170" s="62"/>
      <c r="K170" s="62"/>
      <c r="L170" s="63"/>
      <c r="M170" s="63"/>
      <c r="N170" s="63"/>
      <c r="O170" s="63"/>
      <c r="P170" s="63"/>
      <c r="Q170" s="63"/>
      <c r="R170" s="63"/>
      <c r="S170" s="63"/>
      <c r="T170" s="63"/>
      <c r="U170" s="63"/>
      <c r="V170" s="63"/>
      <c r="W170" s="63"/>
      <c r="X170" s="63"/>
      <c r="Y170" s="63"/>
      <c r="Z170" s="63"/>
      <c r="AA170" s="63"/>
      <c r="AB170" s="63"/>
      <c r="AC170" s="63"/>
      <c r="AD170" s="63"/>
    </row>
    <row r="171" spans="1:30" s="68" customFormat="1" ht="15.95" customHeight="1">
      <c r="A171" s="70" t="s">
        <v>235</v>
      </c>
      <c r="B171" s="77" t="s">
        <v>236</v>
      </c>
      <c r="C171" s="60"/>
      <c r="D171" s="65"/>
      <c r="E171" s="66"/>
      <c r="F171" s="66"/>
      <c r="G171" s="66"/>
      <c r="H171" s="66">
        <f>+SUM(H172:H175)</f>
        <v>0</v>
      </c>
      <c r="I171" s="66"/>
      <c r="J171" s="66"/>
      <c r="K171" s="66"/>
      <c r="L171" s="67"/>
      <c r="M171" s="67"/>
      <c r="N171" s="67"/>
      <c r="O171" s="67"/>
      <c r="P171" s="67"/>
      <c r="Q171" s="67"/>
      <c r="R171" s="67"/>
      <c r="S171" s="67"/>
      <c r="T171" s="67"/>
      <c r="U171" s="67"/>
      <c r="V171" s="67"/>
      <c r="W171" s="67"/>
      <c r="X171" s="67"/>
      <c r="Y171" s="67"/>
      <c r="Z171" s="67"/>
      <c r="AA171" s="67"/>
      <c r="AB171" s="67"/>
      <c r="AC171" s="67"/>
      <c r="AD171" s="67"/>
    </row>
    <row r="172" spans="1:30" ht="15.95" customHeight="1">
      <c r="A172" s="70" t="s">
        <v>111</v>
      </c>
      <c r="B172" s="86" t="s">
        <v>237</v>
      </c>
      <c r="C172" s="60" t="s">
        <v>238</v>
      </c>
      <c r="D172" s="65"/>
      <c r="E172" s="66"/>
      <c r="F172" s="66"/>
      <c r="G172" s="66"/>
      <c r="H172" s="66">
        <f>+E172*$G172*(1+$G$227)/1000000</f>
        <v>0</v>
      </c>
      <c r="I172" s="66"/>
      <c r="J172" s="66"/>
      <c r="K172" s="66"/>
      <c r="L172" s="42"/>
      <c r="M172" s="42"/>
      <c r="N172" s="42"/>
      <c r="O172" s="42"/>
      <c r="P172" s="42"/>
      <c r="Q172" s="42"/>
      <c r="R172" s="42"/>
      <c r="S172" s="42"/>
      <c r="T172" s="42"/>
      <c r="U172" s="42"/>
      <c r="V172" s="42"/>
      <c r="W172" s="42"/>
      <c r="X172" s="42"/>
      <c r="Y172" s="42"/>
      <c r="Z172" s="42"/>
      <c r="AA172" s="42"/>
      <c r="AB172" s="42"/>
      <c r="AC172" s="42"/>
      <c r="AD172" s="42"/>
    </row>
    <row r="173" spans="1:30" ht="15.95" customHeight="1">
      <c r="A173" s="70" t="s">
        <v>111</v>
      </c>
      <c r="B173" s="86" t="s">
        <v>239</v>
      </c>
      <c r="C173" s="60" t="s">
        <v>238</v>
      </c>
      <c r="D173" s="65"/>
      <c r="E173" s="66"/>
      <c r="F173" s="66"/>
      <c r="G173" s="66"/>
      <c r="H173" s="66">
        <f>+E173*$G173*(1+$G$227)/1000000</f>
        <v>0</v>
      </c>
      <c r="I173" s="66"/>
      <c r="J173" s="66"/>
      <c r="K173" s="66"/>
      <c r="L173" s="42"/>
      <c r="M173" s="42"/>
      <c r="N173" s="42"/>
      <c r="O173" s="42"/>
      <c r="P173" s="42"/>
      <c r="Q173" s="42"/>
      <c r="R173" s="42"/>
      <c r="S173" s="42"/>
      <c r="T173" s="42"/>
      <c r="U173" s="42"/>
      <c r="V173" s="42"/>
      <c r="W173" s="42"/>
      <c r="X173" s="42"/>
      <c r="Y173" s="42"/>
      <c r="Z173" s="42"/>
      <c r="AA173" s="42"/>
      <c r="AB173" s="42"/>
      <c r="AC173" s="42"/>
      <c r="AD173" s="42"/>
    </row>
    <row r="174" spans="1:30" ht="15.95" customHeight="1">
      <c r="A174" s="70" t="s">
        <v>111</v>
      </c>
      <c r="B174" s="86" t="s">
        <v>240</v>
      </c>
      <c r="C174" s="60" t="s">
        <v>238</v>
      </c>
      <c r="D174" s="65"/>
      <c r="E174" s="66"/>
      <c r="F174" s="66"/>
      <c r="G174" s="87"/>
      <c r="H174" s="66">
        <f>+E174*$G174*(1+$G$227)/1000000</f>
        <v>0</v>
      </c>
      <c r="I174" s="66"/>
      <c r="J174" s="66"/>
      <c r="K174" s="66"/>
      <c r="L174" s="42"/>
      <c r="M174" s="42"/>
      <c r="N174" s="42"/>
      <c r="O174" s="42"/>
      <c r="P174" s="42"/>
      <c r="Q174" s="42"/>
      <c r="R174" s="42"/>
      <c r="S174" s="42"/>
      <c r="T174" s="42"/>
      <c r="U174" s="42"/>
      <c r="V174" s="42"/>
      <c r="W174" s="42"/>
      <c r="X174" s="42"/>
      <c r="Y174" s="42"/>
      <c r="Z174" s="42"/>
      <c r="AA174" s="42"/>
      <c r="AB174" s="42"/>
      <c r="AC174" s="42"/>
      <c r="AD174" s="42"/>
    </row>
    <row r="175" spans="1:30" ht="15.95" customHeight="1">
      <c r="A175" s="70" t="s">
        <v>111</v>
      </c>
      <c r="B175" s="86" t="s">
        <v>241</v>
      </c>
      <c r="C175" s="60" t="s">
        <v>238</v>
      </c>
      <c r="D175" s="65"/>
      <c r="E175" s="66"/>
      <c r="F175" s="66"/>
      <c r="G175" s="87"/>
      <c r="H175" s="66">
        <f>+E175*$G175*(1+$G$227)/1000000</f>
        <v>0</v>
      </c>
      <c r="I175" s="66"/>
      <c r="J175" s="66"/>
      <c r="K175" s="66"/>
      <c r="L175" s="42"/>
      <c r="M175" s="42"/>
      <c r="N175" s="42"/>
      <c r="O175" s="42"/>
      <c r="P175" s="42"/>
      <c r="Q175" s="42"/>
      <c r="R175" s="42"/>
      <c r="S175" s="42"/>
      <c r="T175" s="42"/>
      <c r="U175" s="42"/>
      <c r="V175" s="42"/>
      <c r="W175" s="42"/>
      <c r="X175" s="42"/>
      <c r="Y175" s="42"/>
      <c r="Z175" s="42"/>
      <c r="AA175" s="42"/>
      <c r="AB175" s="42"/>
      <c r="AC175" s="42"/>
      <c r="AD175" s="42"/>
    </row>
    <row r="176" spans="1:30" s="68" customFormat="1" ht="31.5" customHeight="1">
      <c r="A176" s="70" t="s">
        <v>242</v>
      </c>
      <c r="B176" s="71" t="s">
        <v>243</v>
      </c>
      <c r="C176" s="60"/>
      <c r="D176" s="65"/>
      <c r="E176" s="66"/>
      <c r="F176" s="66"/>
      <c r="G176" s="66"/>
      <c r="H176" s="66">
        <f>SUM(H177:H179)</f>
        <v>0</v>
      </c>
      <c r="I176" s="66"/>
      <c r="J176" s="66"/>
      <c r="K176" s="66"/>
      <c r="L176" s="42"/>
      <c r="M176" s="67"/>
      <c r="N176" s="67"/>
      <c r="O176" s="67"/>
      <c r="P176" s="67"/>
      <c r="Q176" s="67"/>
      <c r="R176" s="67"/>
      <c r="S176" s="67"/>
      <c r="T176" s="67"/>
      <c r="U176" s="67"/>
      <c r="V176" s="67"/>
      <c r="W176" s="67"/>
      <c r="X176" s="67"/>
      <c r="Y176" s="67"/>
      <c r="Z176" s="67"/>
      <c r="AA176" s="67"/>
      <c r="AB176" s="67"/>
      <c r="AC176" s="67"/>
      <c r="AD176" s="67"/>
    </row>
    <row r="177" spans="1:30" s="68" customFormat="1" ht="15.95" customHeight="1">
      <c r="A177" s="58" t="s">
        <v>111</v>
      </c>
      <c r="B177" s="88" t="s">
        <v>244</v>
      </c>
      <c r="C177" s="60" t="s">
        <v>238</v>
      </c>
      <c r="D177" s="65"/>
      <c r="E177" s="66"/>
      <c r="F177" s="66"/>
      <c r="G177" s="89"/>
      <c r="H177" s="66">
        <f>E177*G177*12</f>
        <v>0</v>
      </c>
      <c r="I177" s="66"/>
      <c r="J177" s="66"/>
      <c r="K177" s="66"/>
      <c r="L177" s="67"/>
      <c r="M177" s="67"/>
      <c r="N177" s="67"/>
      <c r="O177" s="67"/>
      <c r="P177" s="67"/>
      <c r="Q177" s="67"/>
      <c r="R177" s="67"/>
      <c r="S177" s="67"/>
      <c r="T177" s="67"/>
      <c r="U177" s="67"/>
      <c r="V177" s="67"/>
      <c r="W177" s="67"/>
      <c r="X177" s="67"/>
      <c r="Y177" s="67"/>
      <c r="Z177" s="67"/>
      <c r="AA177" s="67"/>
      <c r="AB177" s="67"/>
      <c r="AC177" s="67"/>
      <c r="AD177" s="67"/>
    </row>
    <row r="178" spans="1:30" s="68" customFormat="1" ht="29.1" customHeight="1">
      <c r="A178" s="58" t="s">
        <v>111</v>
      </c>
      <c r="B178" s="90" t="s">
        <v>245</v>
      </c>
      <c r="C178" s="60" t="s">
        <v>238</v>
      </c>
      <c r="D178" s="65"/>
      <c r="E178" s="66"/>
      <c r="F178" s="66"/>
      <c r="G178" s="89"/>
      <c r="H178" s="66">
        <f>E178*G178*12</f>
        <v>0</v>
      </c>
      <c r="I178" s="66"/>
      <c r="J178" s="66"/>
      <c r="K178" s="66"/>
      <c r="L178" s="67"/>
      <c r="M178" s="67"/>
      <c r="N178" s="67"/>
      <c r="O178" s="67"/>
      <c r="P178" s="67"/>
      <c r="Q178" s="67"/>
      <c r="R178" s="67"/>
      <c r="S178" s="67"/>
      <c r="T178" s="67"/>
      <c r="U178" s="67"/>
      <c r="V178" s="67"/>
      <c r="W178" s="67"/>
      <c r="X178" s="67"/>
      <c r="Y178" s="67"/>
      <c r="Z178" s="67"/>
      <c r="AA178" s="67"/>
      <c r="AB178" s="67"/>
      <c r="AC178" s="67"/>
      <c r="AD178" s="67"/>
    </row>
    <row r="179" spans="1:30" s="68" customFormat="1" ht="15.95" customHeight="1">
      <c r="A179" s="58" t="s">
        <v>111</v>
      </c>
      <c r="B179" s="88" t="s">
        <v>246</v>
      </c>
      <c r="C179" s="60" t="s">
        <v>238</v>
      </c>
      <c r="D179" s="65"/>
      <c r="E179" s="66"/>
      <c r="F179" s="66"/>
      <c r="G179" s="89"/>
      <c r="H179" s="66">
        <f t="shared" ref="H179" si="4">E179*G179*12</f>
        <v>0</v>
      </c>
      <c r="I179" s="66"/>
      <c r="J179" s="66"/>
      <c r="K179" s="66"/>
      <c r="L179" s="67"/>
      <c r="M179" s="67"/>
      <c r="N179" s="67"/>
      <c r="O179" s="67"/>
      <c r="P179" s="67"/>
      <c r="Q179" s="67"/>
      <c r="R179" s="67"/>
      <c r="S179" s="67"/>
      <c r="T179" s="67"/>
      <c r="U179" s="67"/>
      <c r="V179" s="67"/>
      <c r="W179" s="67"/>
      <c r="X179" s="67"/>
      <c r="Y179" s="67"/>
      <c r="Z179" s="67"/>
      <c r="AA179" s="67"/>
      <c r="AB179" s="67"/>
      <c r="AC179" s="67"/>
      <c r="AD179" s="67"/>
    </row>
    <row r="180" spans="1:30" s="68" customFormat="1" ht="27" customHeight="1">
      <c r="A180" s="70" t="s">
        <v>247</v>
      </c>
      <c r="B180" s="88" t="s">
        <v>248</v>
      </c>
      <c r="C180" s="60"/>
      <c r="D180" s="65"/>
      <c r="E180" s="66"/>
      <c r="F180" s="66"/>
      <c r="G180" s="66"/>
      <c r="H180" s="66"/>
      <c r="I180" s="66"/>
      <c r="J180" s="66"/>
      <c r="K180" s="66"/>
      <c r="L180" s="67"/>
      <c r="M180" s="67"/>
      <c r="N180" s="67"/>
      <c r="O180" s="67"/>
      <c r="P180" s="67"/>
      <c r="Q180" s="67"/>
      <c r="R180" s="67"/>
      <c r="S180" s="67"/>
      <c r="T180" s="67"/>
      <c r="U180" s="67"/>
      <c r="V180" s="67"/>
      <c r="W180" s="67"/>
      <c r="X180" s="67"/>
      <c r="Y180" s="67"/>
      <c r="Z180" s="67"/>
      <c r="AA180" s="67"/>
      <c r="AB180" s="67"/>
      <c r="AC180" s="67"/>
      <c r="AD180" s="67"/>
    </row>
    <row r="181" spans="1:30" s="68" customFormat="1" ht="27.6" customHeight="1">
      <c r="A181" s="70" t="s">
        <v>249</v>
      </c>
      <c r="B181" s="88" t="s">
        <v>281</v>
      </c>
      <c r="C181" s="60"/>
      <c r="D181" s="65"/>
      <c r="E181" s="66"/>
      <c r="F181" s="66"/>
      <c r="G181" s="66"/>
      <c r="H181" s="66"/>
      <c r="I181" s="66"/>
      <c r="J181" s="66"/>
      <c r="K181" s="66"/>
      <c r="L181" s="67"/>
      <c r="M181" s="67"/>
      <c r="N181" s="67"/>
      <c r="O181" s="67"/>
      <c r="P181" s="67"/>
      <c r="Q181" s="67"/>
      <c r="R181" s="67"/>
      <c r="S181" s="67"/>
      <c r="T181" s="67"/>
      <c r="U181" s="67"/>
      <c r="V181" s="67"/>
      <c r="W181" s="67"/>
      <c r="X181" s="67"/>
      <c r="Y181" s="67"/>
      <c r="Z181" s="67"/>
      <c r="AA181" s="67"/>
      <c r="AB181" s="67"/>
      <c r="AC181" s="67"/>
      <c r="AD181" s="67"/>
    </row>
    <row r="182" spans="1:30" s="64" customFormat="1" ht="15.95" customHeight="1">
      <c r="A182" s="58">
        <v>7</v>
      </c>
      <c r="B182" s="59" t="s">
        <v>35</v>
      </c>
      <c r="C182" s="60"/>
      <c r="D182" s="61"/>
      <c r="E182" s="62"/>
      <c r="F182" s="62"/>
      <c r="G182" s="66"/>
      <c r="H182" s="62">
        <f>H183+H188+H189</f>
        <v>0</v>
      </c>
      <c r="I182" s="62"/>
      <c r="J182" s="62"/>
      <c r="K182" s="62"/>
      <c r="L182" s="63"/>
      <c r="M182" s="63"/>
      <c r="N182" s="63"/>
      <c r="O182" s="63"/>
      <c r="P182" s="63"/>
      <c r="Q182" s="63"/>
      <c r="R182" s="63"/>
      <c r="S182" s="63"/>
      <c r="T182" s="63"/>
      <c r="U182" s="63"/>
      <c r="V182" s="63"/>
      <c r="W182" s="63"/>
      <c r="X182" s="63"/>
      <c r="Y182" s="63"/>
      <c r="Z182" s="63"/>
      <c r="AA182" s="63"/>
      <c r="AB182" s="63"/>
      <c r="AC182" s="63"/>
      <c r="AD182" s="63"/>
    </row>
    <row r="183" spans="1:30" s="68" customFormat="1" ht="15.95" customHeight="1">
      <c r="A183" s="70" t="s">
        <v>250</v>
      </c>
      <c r="B183" s="77" t="s">
        <v>251</v>
      </c>
      <c r="C183" s="60"/>
      <c r="D183" s="65"/>
      <c r="E183" s="66"/>
      <c r="F183" s="66"/>
      <c r="G183" s="66"/>
      <c r="H183" s="66">
        <f>+SUM(H184:H187)</f>
        <v>0</v>
      </c>
      <c r="I183" s="66"/>
      <c r="J183" s="66"/>
      <c r="K183" s="66"/>
      <c r="L183" s="67"/>
      <c r="M183" s="67"/>
      <c r="N183" s="67"/>
      <c r="O183" s="67"/>
      <c r="P183" s="67"/>
      <c r="Q183" s="67"/>
      <c r="R183" s="67"/>
      <c r="S183" s="67"/>
      <c r="T183" s="67"/>
      <c r="U183" s="67"/>
      <c r="V183" s="67"/>
      <c r="W183" s="67"/>
      <c r="X183" s="67"/>
      <c r="Y183" s="67"/>
      <c r="Z183" s="67"/>
      <c r="AA183" s="67"/>
      <c r="AB183" s="67"/>
      <c r="AC183" s="67"/>
      <c r="AD183" s="67"/>
    </row>
    <row r="184" spans="1:30" ht="15.95" customHeight="1">
      <c r="A184" s="70" t="s">
        <v>111</v>
      </c>
      <c r="B184" s="86" t="s">
        <v>237</v>
      </c>
      <c r="C184" s="60" t="s">
        <v>238</v>
      </c>
      <c r="D184" s="65"/>
      <c r="E184" s="66"/>
      <c r="F184" s="66"/>
      <c r="G184" s="66"/>
      <c r="H184" s="66">
        <f>+E184*$G184*(1+$G$227)/1000000</f>
        <v>0</v>
      </c>
      <c r="I184" s="66"/>
      <c r="J184" s="66"/>
      <c r="K184" s="66"/>
      <c r="L184" s="42"/>
      <c r="M184" s="42"/>
      <c r="N184" s="42"/>
      <c r="O184" s="42"/>
      <c r="P184" s="42"/>
      <c r="Q184" s="42"/>
      <c r="R184" s="42"/>
      <c r="S184" s="42"/>
      <c r="T184" s="42"/>
      <c r="U184" s="42"/>
      <c r="V184" s="42"/>
      <c r="W184" s="42"/>
      <c r="X184" s="42"/>
      <c r="Y184" s="42"/>
      <c r="Z184" s="42"/>
      <c r="AA184" s="42"/>
      <c r="AB184" s="42"/>
      <c r="AC184" s="42"/>
      <c r="AD184" s="42"/>
    </row>
    <row r="185" spans="1:30" ht="15.95" customHeight="1">
      <c r="A185" s="70" t="s">
        <v>111</v>
      </c>
      <c r="B185" s="86" t="s">
        <v>239</v>
      </c>
      <c r="C185" s="60" t="s">
        <v>238</v>
      </c>
      <c r="D185" s="65"/>
      <c r="E185" s="66"/>
      <c r="F185" s="66"/>
      <c r="G185" s="66"/>
      <c r="H185" s="66">
        <f>+E185*$G185*(1+$G$227)/1000000</f>
        <v>0</v>
      </c>
      <c r="I185" s="66"/>
      <c r="J185" s="66"/>
      <c r="K185" s="66"/>
      <c r="L185" s="42"/>
      <c r="M185" s="42"/>
      <c r="N185" s="42"/>
      <c r="O185" s="42"/>
      <c r="P185" s="42"/>
      <c r="Q185" s="42"/>
      <c r="R185" s="42"/>
      <c r="S185" s="42"/>
      <c r="T185" s="42"/>
      <c r="U185" s="42"/>
      <c r="V185" s="42"/>
      <c r="W185" s="42"/>
      <c r="X185" s="42"/>
      <c r="Y185" s="42"/>
      <c r="Z185" s="42"/>
      <c r="AA185" s="42"/>
      <c r="AB185" s="42"/>
      <c r="AC185" s="42"/>
      <c r="AD185" s="42"/>
    </row>
    <row r="186" spans="1:30" ht="15.95" customHeight="1">
      <c r="A186" s="70" t="s">
        <v>111</v>
      </c>
      <c r="B186" s="86" t="s">
        <v>240</v>
      </c>
      <c r="C186" s="60" t="s">
        <v>238</v>
      </c>
      <c r="D186" s="65"/>
      <c r="E186" s="66"/>
      <c r="F186" s="66"/>
      <c r="G186" s="66"/>
      <c r="H186" s="66">
        <f>+E186*$G186*(1+$G$227)/1000000</f>
        <v>0</v>
      </c>
      <c r="I186" s="66"/>
      <c r="J186" s="66"/>
      <c r="K186" s="66"/>
      <c r="L186" s="42"/>
      <c r="M186" s="42"/>
      <c r="N186" s="42"/>
      <c r="O186" s="42"/>
      <c r="P186" s="42"/>
      <c r="Q186" s="42"/>
      <c r="R186" s="42"/>
      <c r="S186" s="42"/>
      <c r="T186" s="42"/>
      <c r="U186" s="42"/>
      <c r="V186" s="42"/>
      <c r="W186" s="42"/>
      <c r="X186" s="42"/>
      <c r="Y186" s="42"/>
      <c r="Z186" s="42"/>
      <c r="AA186" s="42"/>
      <c r="AB186" s="42"/>
      <c r="AC186" s="42"/>
      <c r="AD186" s="42"/>
    </row>
    <row r="187" spans="1:30" ht="15.95" customHeight="1">
      <c r="A187" s="70" t="s">
        <v>111</v>
      </c>
      <c r="B187" s="86" t="s">
        <v>241</v>
      </c>
      <c r="C187" s="60" t="s">
        <v>238</v>
      </c>
      <c r="D187" s="65"/>
      <c r="E187" s="66"/>
      <c r="F187" s="66"/>
      <c r="G187" s="66"/>
      <c r="H187" s="66">
        <f>+E187*$G187*(1+$G$227)/1000000</f>
        <v>0</v>
      </c>
      <c r="I187" s="66"/>
      <c r="J187" s="66"/>
      <c r="K187" s="66"/>
      <c r="L187" s="42"/>
      <c r="M187" s="42"/>
      <c r="N187" s="42"/>
      <c r="O187" s="42"/>
      <c r="P187" s="42"/>
      <c r="Q187" s="42"/>
      <c r="R187" s="42"/>
      <c r="S187" s="42"/>
      <c r="T187" s="42"/>
      <c r="U187" s="42"/>
      <c r="V187" s="42"/>
      <c r="W187" s="42"/>
      <c r="X187" s="42"/>
      <c r="Y187" s="42"/>
      <c r="Z187" s="42"/>
      <c r="AA187" s="42"/>
      <c r="AB187" s="42"/>
      <c r="AC187" s="42"/>
      <c r="AD187" s="42"/>
    </row>
    <row r="188" spans="1:30" ht="15.95" customHeight="1">
      <c r="A188" s="70" t="s">
        <v>252</v>
      </c>
      <c r="B188" s="76" t="s">
        <v>253</v>
      </c>
      <c r="C188" s="60"/>
      <c r="D188" s="65"/>
      <c r="E188" s="66"/>
      <c r="F188" s="66"/>
      <c r="G188" s="66"/>
      <c r="H188" s="66"/>
      <c r="I188" s="66"/>
      <c r="J188" s="66"/>
      <c r="K188" s="66"/>
      <c r="L188" s="42"/>
      <c r="M188" s="42"/>
      <c r="N188" s="42"/>
      <c r="O188" s="42"/>
      <c r="P188" s="42"/>
      <c r="Q188" s="42"/>
      <c r="R188" s="42"/>
      <c r="S188" s="42"/>
      <c r="T188" s="42"/>
      <c r="U188" s="42"/>
      <c r="V188" s="42"/>
      <c r="W188" s="42"/>
      <c r="X188" s="42"/>
      <c r="Y188" s="42"/>
      <c r="Z188" s="42"/>
      <c r="AA188" s="42"/>
      <c r="AB188" s="42"/>
      <c r="AC188" s="42"/>
      <c r="AD188" s="42"/>
    </row>
    <row r="189" spans="1:30" ht="15.95" customHeight="1">
      <c r="A189" s="70" t="s">
        <v>254</v>
      </c>
      <c r="B189" s="76" t="s">
        <v>255</v>
      </c>
      <c r="C189" s="60"/>
      <c r="D189" s="65"/>
      <c r="E189" s="66"/>
      <c r="F189" s="66"/>
      <c r="G189" s="66"/>
      <c r="H189" s="66">
        <f>E189*G189</f>
        <v>0</v>
      </c>
      <c r="I189" s="66"/>
      <c r="J189" s="66"/>
      <c r="K189" s="66"/>
      <c r="L189" s="42"/>
      <c r="M189" s="42"/>
      <c r="N189" s="42"/>
      <c r="O189" s="42"/>
      <c r="P189" s="42"/>
      <c r="Q189" s="42"/>
      <c r="R189" s="42"/>
      <c r="S189" s="42"/>
      <c r="T189" s="42"/>
      <c r="U189" s="42"/>
      <c r="V189" s="42"/>
      <c r="W189" s="42"/>
      <c r="X189" s="42"/>
      <c r="Y189" s="42"/>
      <c r="Z189" s="42"/>
      <c r="AA189" s="42"/>
      <c r="AB189" s="42"/>
      <c r="AC189" s="42"/>
      <c r="AD189" s="42"/>
    </row>
    <row r="190" spans="1:30" s="64" customFormat="1" ht="15.95" customHeight="1">
      <c r="A190" s="58">
        <v>8</v>
      </c>
      <c r="B190" s="59" t="s">
        <v>36</v>
      </c>
      <c r="C190" s="60"/>
      <c r="D190" s="61"/>
      <c r="E190" s="62"/>
      <c r="F190" s="62"/>
      <c r="G190" s="66"/>
      <c r="H190" s="62">
        <f>H191+H197+H196</f>
        <v>0</v>
      </c>
      <c r="I190" s="62"/>
      <c r="J190" s="62"/>
      <c r="K190" s="62"/>
      <c r="L190" s="63"/>
      <c r="M190" s="63"/>
      <c r="N190" s="63"/>
      <c r="O190" s="63"/>
      <c r="P190" s="63"/>
      <c r="Q190" s="63"/>
      <c r="R190" s="63"/>
      <c r="S190" s="63"/>
      <c r="T190" s="63"/>
      <c r="U190" s="63"/>
      <c r="V190" s="63"/>
      <c r="W190" s="63"/>
      <c r="X190" s="63"/>
      <c r="Y190" s="63"/>
      <c r="Z190" s="63"/>
      <c r="AA190" s="63"/>
      <c r="AB190" s="63"/>
      <c r="AC190" s="63"/>
      <c r="AD190" s="63"/>
    </row>
    <row r="191" spans="1:30" s="68" customFormat="1" ht="15.95" customHeight="1">
      <c r="A191" s="70" t="s">
        <v>256</v>
      </c>
      <c r="B191" s="77" t="s">
        <v>251</v>
      </c>
      <c r="C191" s="60"/>
      <c r="D191" s="65"/>
      <c r="E191" s="66"/>
      <c r="F191" s="66"/>
      <c r="G191" s="66"/>
      <c r="H191" s="66">
        <f>+SUM(H192:H195)</f>
        <v>0</v>
      </c>
      <c r="I191" s="66"/>
      <c r="J191" s="66"/>
      <c r="K191" s="66"/>
      <c r="L191" s="67"/>
      <c r="M191" s="67"/>
      <c r="N191" s="67"/>
      <c r="O191" s="67"/>
      <c r="P191" s="67"/>
      <c r="Q191" s="67"/>
      <c r="R191" s="67"/>
      <c r="S191" s="67"/>
      <c r="T191" s="67"/>
      <c r="U191" s="67"/>
      <c r="V191" s="67"/>
      <c r="W191" s="67"/>
      <c r="X191" s="67"/>
      <c r="Y191" s="67"/>
      <c r="Z191" s="67"/>
      <c r="AA191" s="67"/>
      <c r="AB191" s="67"/>
      <c r="AC191" s="67"/>
      <c r="AD191" s="67"/>
    </row>
    <row r="192" spans="1:30" ht="15.95" customHeight="1">
      <c r="A192" s="70" t="s">
        <v>111</v>
      </c>
      <c r="B192" s="86" t="s">
        <v>237</v>
      </c>
      <c r="C192" s="60" t="s">
        <v>238</v>
      </c>
      <c r="D192" s="65"/>
      <c r="E192" s="66"/>
      <c r="F192" s="66"/>
      <c r="G192" s="66"/>
      <c r="H192" s="66">
        <f>+E192*$G192*(1+$G$227)/1000000</f>
        <v>0</v>
      </c>
      <c r="I192" s="66"/>
      <c r="J192" s="66"/>
      <c r="K192" s="66"/>
      <c r="L192" s="42"/>
      <c r="M192" s="42"/>
      <c r="N192" s="42"/>
      <c r="O192" s="42"/>
      <c r="P192" s="42"/>
      <c r="Q192" s="42"/>
      <c r="R192" s="42"/>
      <c r="S192" s="42"/>
      <c r="T192" s="42"/>
      <c r="U192" s="42"/>
      <c r="V192" s="42"/>
      <c r="W192" s="42"/>
      <c r="X192" s="42"/>
      <c r="Y192" s="42"/>
      <c r="Z192" s="42"/>
      <c r="AA192" s="42"/>
      <c r="AB192" s="42"/>
      <c r="AC192" s="42"/>
      <c r="AD192" s="42"/>
    </row>
    <row r="193" spans="1:256" ht="15.95" customHeight="1">
      <c r="A193" s="70" t="s">
        <v>111</v>
      </c>
      <c r="B193" s="86" t="s">
        <v>239</v>
      </c>
      <c r="C193" s="60" t="s">
        <v>238</v>
      </c>
      <c r="D193" s="65"/>
      <c r="E193" s="66"/>
      <c r="F193" s="66"/>
      <c r="G193" s="66"/>
      <c r="H193" s="66">
        <f>+E193*$G193*(1+$G$227)/1000000</f>
        <v>0</v>
      </c>
      <c r="I193" s="66"/>
      <c r="J193" s="66"/>
      <c r="K193" s="66"/>
      <c r="L193" s="42"/>
      <c r="M193" s="42"/>
      <c r="N193" s="42"/>
      <c r="O193" s="42"/>
      <c r="P193" s="42"/>
      <c r="Q193" s="42"/>
      <c r="R193" s="42"/>
      <c r="S193" s="42"/>
      <c r="T193" s="42"/>
      <c r="U193" s="42"/>
      <c r="V193" s="42"/>
      <c r="W193" s="42"/>
      <c r="X193" s="42"/>
      <c r="Y193" s="42"/>
      <c r="Z193" s="42"/>
      <c r="AA193" s="42"/>
      <c r="AB193" s="42"/>
      <c r="AC193" s="42"/>
      <c r="AD193" s="42"/>
    </row>
    <row r="194" spans="1:256" ht="15.95" customHeight="1">
      <c r="A194" s="70" t="s">
        <v>111</v>
      </c>
      <c r="B194" s="86" t="s">
        <v>240</v>
      </c>
      <c r="C194" s="60" t="s">
        <v>238</v>
      </c>
      <c r="D194" s="65"/>
      <c r="E194" s="66"/>
      <c r="F194" s="66"/>
      <c r="G194" s="66"/>
      <c r="H194" s="66">
        <f>+E194*$G194*(1+$G$227)/1000000</f>
        <v>0</v>
      </c>
      <c r="I194" s="66"/>
      <c r="J194" s="66"/>
      <c r="K194" s="66"/>
      <c r="L194" s="42"/>
      <c r="M194" s="42"/>
      <c r="N194" s="42"/>
      <c r="O194" s="42"/>
      <c r="P194" s="42"/>
      <c r="Q194" s="42"/>
      <c r="R194" s="42"/>
      <c r="S194" s="42"/>
      <c r="T194" s="42"/>
      <c r="U194" s="42"/>
      <c r="V194" s="42"/>
      <c r="W194" s="42"/>
      <c r="X194" s="42"/>
      <c r="Y194" s="42"/>
      <c r="Z194" s="42"/>
      <c r="AA194" s="42"/>
      <c r="AB194" s="42"/>
      <c r="AC194" s="42"/>
      <c r="AD194" s="42"/>
    </row>
    <row r="195" spans="1:256" ht="15.95" customHeight="1">
      <c r="A195" s="70" t="s">
        <v>111</v>
      </c>
      <c r="B195" s="86" t="s">
        <v>241</v>
      </c>
      <c r="C195" s="60" t="s">
        <v>238</v>
      </c>
      <c r="D195" s="65"/>
      <c r="E195" s="66"/>
      <c r="F195" s="66"/>
      <c r="G195" s="66"/>
      <c r="H195" s="66">
        <f>+E195*$G195*(1+$G$227)/1000000</f>
        <v>0</v>
      </c>
      <c r="I195" s="66"/>
      <c r="J195" s="66"/>
      <c r="K195" s="66"/>
      <c r="L195" s="42"/>
      <c r="M195" s="42"/>
      <c r="N195" s="42"/>
      <c r="O195" s="42"/>
      <c r="P195" s="42"/>
      <c r="Q195" s="42"/>
      <c r="R195" s="42"/>
      <c r="S195" s="42"/>
      <c r="T195" s="42"/>
      <c r="U195" s="42"/>
      <c r="V195" s="42"/>
      <c r="W195" s="42"/>
      <c r="X195" s="42"/>
      <c r="Y195" s="42"/>
      <c r="Z195" s="42"/>
      <c r="AA195" s="42"/>
      <c r="AB195" s="42"/>
      <c r="AC195" s="42"/>
      <c r="AD195" s="42"/>
    </row>
    <row r="196" spans="1:256" ht="30.95" customHeight="1">
      <c r="A196" s="70" t="s">
        <v>257</v>
      </c>
      <c r="B196" s="76" t="s">
        <v>258</v>
      </c>
      <c r="C196" s="60"/>
      <c r="D196" s="65"/>
      <c r="E196" s="66"/>
      <c r="F196" s="66"/>
      <c r="G196" s="66"/>
      <c r="H196" s="66">
        <f>E196*G196</f>
        <v>0</v>
      </c>
      <c r="I196" s="66"/>
      <c r="J196" s="66"/>
      <c r="K196" s="66"/>
      <c r="L196" s="42"/>
      <c r="M196" s="42"/>
      <c r="N196" s="42"/>
      <c r="O196" s="42"/>
      <c r="P196" s="42"/>
      <c r="Q196" s="42"/>
      <c r="R196" s="42"/>
      <c r="S196" s="42"/>
      <c r="T196" s="42"/>
      <c r="U196" s="42"/>
      <c r="V196" s="42"/>
      <c r="W196" s="42"/>
      <c r="X196" s="42"/>
      <c r="Y196" s="42"/>
      <c r="Z196" s="42"/>
      <c r="AA196" s="42"/>
      <c r="AB196" s="42"/>
      <c r="AC196" s="42"/>
      <c r="AD196" s="42"/>
    </row>
    <row r="197" spans="1:256" ht="15.95" customHeight="1">
      <c r="A197" s="70" t="s">
        <v>259</v>
      </c>
      <c r="B197" s="76" t="s">
        <v>260</v>
      </c>
      <c r="C197" s="60"/>
      <c r="D197" s="65"/>
      <c r="E197" s="66"/>
      <c r="F197" s="66"/>
      <c r="G197" s="66"/>
      <c r="H197" s="66">
        <f>E197*G197</f>
        <v>0</v>
      </c>
      <c r="I197" s="66"/>
      <c r="J197" s="66"/>
      <c r="K197" s="66"/>
      <c r="L197" s="42"/>
      <c r="M197" s="42"/>
      <c r="N197" s="42"/>
      <c r="O197" s="42"/>
      <c r="P197" s="42"/>
      <c r="Q197" s="42"/>
      <c r="R197" s="42"/>
      <c r="S197" s="42"/>
      <c r="T197" s="42"/>
      <c r="U197" s="42"/>
      <c r="V197" s="42"/>
      <c r="W197" s="42"/>
      <c r="X197" s="42"/>
      <c r="Y197" s="42"/>
      <c r="Z197" s="42"/>
      <c r="AA197" s="42"/>
      <c r="AB197" s="42"/>
      <c r="AC197" s="42"/>
      <c r="AD197" s="42"/>
    </row>
    <row r="198" spans="1:256" s="64" customFormat="1" ht="15.95" customHeight="1">
      <c r="A198" s="58">
        <v>9</v>
      </c>
      <c r="B198" s="59" t="s">
        <v>261</v>
      </c>
      <c r="C198" s="60"/>
      <c r="D198" s="61"/>
      <c r="E198" s="62"/>
      <c r="F198" s="62"/>
      <c r="G198" s="62"/>
      <c r="H198" s="62">
        <f>+D198</f>
        <v>0</v>
      </c>
      <c r="I198" s="62"/>
      <c r="J198" s="62"/>
      <c r="K198" s="62"/>
      <c r="L198" s="63"/>
      <c r="M198" s="63"/>
      <c r="N198" s="63"/>
      <c r="O198" s="63"/>
      <c r="P198" s="63"/>
      <c r="Q198" s="63"/>
      <c r="R198" s="63"/>
      <c r="S198" s="63"/>
      <c r="T198" s="63"/>
      <c r="U198" s="63"/>
      <c r="V198" s="63"/>
      <c r="W198" s="63"/>
      <c r="X198" s="63"/>
      <c r="Y198" s="63"/>
      <c r="Z198" s="63"/>
      <c r="AA198" s="63"/>
      <c r="AB198" s="63"/>
      <c r="AC198" s="63"/>
      <c r="AD198" s="63"/>
    </row>
    <row r="199" spans="1:256" s="64" customFormat="1" ht="15.95" customHeight="1">
      <c r="A199" s="58">
        <v>10</v>
      </c>
      <c r="B199" s="59" t="s">
        <v>60</v>
      </c>
      <c r="C199" s="60"/>
      <c r="D199" s="61"/>
      <c r="E199" s="62"/>
      <c r="F199" s="62"/>
      <c r="G199" s="62"/>
      <c r="H199" s="62">
        <f>H200+H205+H206+H207</f>
        <v>0</v>
      </c>
      <c r="I199" s="62"/>
      <c r="J199" s="62"/>
      <c r="K199" s="62"/>
      <c r="L199" s="63"/>
      <c r="M199" s="63"/>
      <c r="N199" s="63"/>
      <c r="O199" s="63"/>
      <c r="P199" s="63"/>
      <c r="Q199" s="63"/>
      <c r="R199" s="63"/>
      <c r="S199" s="63"/>
      <c r="T199" s="63"/>
      <c r="U199" s="63"/>
      <c r="V199" s="63"/>
      <c r="W199" s="63"/>
      <c r="X199" s="63"/>
      <c r="Y199" s="63"/>
      <c r="Z199" s="63"/>
      <c r="AA199" s="63"/>
      <c r="AB199" s="63"/>
      <c r="AC199" s="63"/>
      <c r="AD199" s="63"/>
    </row>
    <row r="200" spans="1:256" s="68" customFormat="1" ht="15.95" customHeight="1">
      <c r="A200" s="70" t="s">
        <v>262</v>
      </c>
      <c r="B200" s="77" t="s">
        <v>251</v>
      </c>
      <c r="C200" s="60"/>
      <c r="D200" s="65"/>
      <c r="E200" s="66"/>
      <c r="F200" s="66"/>
      <c r="G200" s="66"/>
      <c r="H200" s="66">
        <f>+SUM(H201:H204)</f>
        <v>0</v>
      </c>
      <c r="I200" s="66"/>
      <c r="J200" s="66"/>
      <c r="K200" s="66"/>
      <c r="L200" s="67"/>
      <c r="M200" s="67"/>
      <c r="N200" s="67"/>
      <c r="O200" s="67"/>
      <c r="P200" s="67"/>
      <c r="Q200" s="67"/>
      <c r="R200" s="67"/>
      <c r="S200" s="67"/>
      <c r="T200" s="67"/>
      <c r="U200" s="67"/>
      <c r="V200" s="67"/>
      <c r="W200" s="67"/>
      <c r="X200" s="67"/>
      <c r="Y200" s="67"/>
      <c r="Z200" s="67"/>
      <c r="AA200" s="67"/>
      <c r="AB200" s="67"/>
      <c r="AC200" s="67"/>
      <c r="AD200" s="67"/>
    </row>
    <row r="201" spans="1:256" ht="15.95" customHeight="1">
      <c r="A201" s="70" t="s">
        <v>111</v>
      </c>
      <c r="B201" s="86" t="s">
        <v>237</v>
      </c>
      <c r="C201" s="60" t="s">
        <v>238</v>
      </c>
      <c r="D201" s="65"/>
      <c r="E201" s="66"/>
      <c r="F201" s="66"/>
      <c r="G201" s="66"/>
      <c r="H201" s="66">
        <f>+E201*$G201*(1+$G$227)/1000000</f>
        <v>0</v>
      </c>
      <c r="I201" s="66"/>
      <c r="J201" s="66"/>
      <c r="K201" s="66"/>
      <c r="L201" s="42"/>
      <c r="M201" s="42"/>
      <c r="N201" s="42"/>
      <c r="O201" s="42"/>
      <c r="P201" s="42"/>
      <c r="Q201" s="42"/>
      <c r="R201" s="42"/>
      <c r="S201" s="42"/>
      <c r="T201" s="42"/>
      <c r="U201" s="42"/>
      <c r="V201" s="42"/>
      <c r="W201" s="42"/>
      <c r="X201" s="42"/>
      <c r="Y201" s="42"/>
      <c r="Z201" s="42"/>
      <c r="AA201" s="42"/>
      <c r="AB201" s="42"/>
      <c r="AC201" s="42"/>
      <c r="AD201" s="42"/>
    </row>
    <row r="202" spans="1:256" ht="15.95" customHeight="1">
      <c r="A202" s="70" t="s">
        <v>111</v>
      </c>
      <c r="B202" s="86" t="s">
        <v>239</v>
      </c>
      <c r="C202" s="60" t="s">
        <v>238</v>
      </c>
      <c r="D202" s="65"/>
      <c r="E202" s="66"/>
      <c r="F202" s="66"/>
      <c r="G202" s="66"/>
      <c r="H202" s="66">
        <f>+E202*$G202*(1+$G$227)/1000000</f>
        <v>0</v>
      </c>
      <c r="I202" s="66"/>
      <c r="J202" s="66"/>
      <c r="K202" s="66"/>
      <c r="L202" s="42"/>
      <c r="M202" s="42"/>
      <c r="N202" s="42"/>
      <c r="O202" s="42"/>
      <c r="P202" s="42"/>
      <c r="Q202" s="42"/>
      <c r="R202" s="42"/>
      <c r="S202" s="42"/>
      <c r="T202" s="42"/>
      <c r="U202" s="42"/>
      <c r="V202" s="42"/>
      <c r="W202" s="42"/>
      <c r="X202" s="42"/>
      <c r="Y202" s="42"/>
      <c r="Z202" s="42"/>
      <c r="AA202" s="42"/>
      <c r="AB202" s="42"/>
      <c r="AC202" s="42"/>
      <c r="AD202" s="42"/>
    </row>
    <row r="203" spans="1:256" ht="15.95" customHeight="1">
      <c r="A203" s="70" t="s">
        <v>111</v>
      </c>
      <c r="B203" s="86" t="s">
        <v>240</v>
      </c>
      <c r="C203" s="60" t="s">
        <v>238</v>
      </c>
      <c r="D203" s="65"/>
      <c r="E203" s="66"/>
      <c r="F203" s="66"/>
      <c r="G203" s="66"/>
      <c r="H203" s="66">
        <f>+E203*$G203*(1+$G$227)/1000000</f>
        <v>0</v>
      </c>
      <c r="I203" s="66"/>
      <c r="J203" s="66"/>
      <c r="K203" s="66"/>
      <c r="L203" s="42"/>
      <c r="M203" s="42"/>
      <c r="N203" s="42"/>
      <c r="O203" s="42"/>
      <c r="P203" s="42"/>
      <c r="Q203" s="42"/>
      <c r="R203" s="42"/>
      <c r="S203" s="42"/>
      <c r="T203" s="42"/>
      <c r="U203" s="42"/>
      <c r="V203" s="42"/>
      <c r="W203" s="42"/>
      <c r="X203" s="42"/>
      <c r="Y203" s="42"/>
      <c r="Z203" s="42"/>
      <c r="AA203" s="42"/>
      <c r="AB203" s="42"/>
      <c r="AC203" s="42"/>
      <c r="AD203" s="42"/>
    </row>
    <row r="204" spans="1:256" ht="15.95" customHeight="1">
      <c r="A204" s="70" t="s">
        <v>111</v>
      </c>
      <c r="B204" s="86" t="s">
        <v>241</v>
      </c>
      <c r="C204" s="60" t="s">
        <v>238</v>
      </c>
      <c r="D204" s="65"/>
      <c r="E204" s="66"/>
      <c r="F204" s="66"/>
      <c r="G204" s="66"/>
      <c r="H204" s="66">
        <f>+E204*$G204*(1+$G$227)/1000000</f>
        <v>0</v>
      </c>
      <c r="I204" s="66"/>
      <c r="J204" s="66"/>
      <c r="K204" s="66"/>
      <c r="L204" s="42"/>
      <c r="M204" s="42"/>
      <c r="N204" s="42"/>
      <c r="O204" s="42"/>
      <c r="P204" s="42"/>
      <c r="Q204" s="42"/>
      <c r="R204" s="42"/>
      <c r="S204" s="42"/>
      <c r="T204" s="42"/>
      <c r="U204" s="42"/>
      <c r="V204" s="42"/>
      <c r="W204" s="42"/>
      <c r="X204" s="42"/>
      <c r="Y204" s="42"/>
      <c r="Z204" s="42"/>
      <c r="AA204" s="42"/>
      <c r="AB204" s="42"/>
      <c r="AC204" s="42"/>
      <c r="AD204" s="42"/>
    </row>
    <row r="205" spans="1:256" ht="15.95" customHeight="1">
      <c r="A205" s="70" t="s">
        <v>263</v>
      </c>
      <c r="B205" s="77" t="s">
        <v>264</v>
      </c>
      <c r="C205" s="60"/>
      <c r="D205" s="65"/>
      <c r="E205" s="66"/>
      <c r="F205" s="66"/>
      <c r="G205" s="66"/>
      <c r="H205" s="66"/>
      <c r="I205" s="66"/>
      <c r="J205" s="66"/>
      <c r="K205" s="66"/>
      <c r="L205" s="42"/>
      <c r="M205" s="42"/>
      <c r="N205" s="42"/>
      <c r="O205" s="42"/>
      <c r="P205" s="42"/>
      <c r="Q205" s="42"/>
      <c r="R205" s="42"/>
      <c r="S205" s="42"/>
      <c r="T205" s="42"/>
      <c r="U205" s="42"/>
      <c r="V205" s="42"/>
      <c r="W205" s="42"/>
      <c r="X205" s="42"/>
      <c r="Y205" s="42"/>
      <c r="Z205" s="42"/>
      <c r="AA205" s="42"/>
      <c r="AB205" s="42"/>
      <c r="AC205" s="42"/>
      <c r="AD205" s="42"/>
    </row>
    <row r="206" spans="1:256" ht="26.45" customHeight="1">
      <c r="A206" s="70" t="s">
        <v>265</v>
      </c>
      <c r="B206" s="77" t="s">
        <v>266</v>
      </c>
      <c r="C206" s="60" t="s">
        <v>267</v>
      </c>
      <c r="D206" s="65"/>
      <c r="E206" s="66"/>
      <c r="F206" s="66"/>
      <c r="G206" s="66"/>
      <c r="H206" s="66"/>
      <c r="I206" s="66"/>
      <c r="J206" s="66"/>
      <c r="K206" s="66"/>
      <c r="L206" s="42"/>
      <c r="M206" s="42"/>
      <c r="N206" s="42"/>
      <c r="O206" s="42"/>
      <c r="P206" s="42"/>
      <c r="Q206" s="42"/>
      <c r="R206" s="42"/>
      <c r="S206" s="42"/>
      <c r="T206" s="42"/>
      <c r="U206" s="42"/>
      <c r="V206" s="42"/>
      <c r="W206" s="42"/>
      <c r="X206" s="42"/>
      <c r="Y206" s="42"/>
      <c r="Z206" s="42"/>
      <c r="AA206" s="42"/>
      <c r="AB206" s="42"/>
      <c r="AC206" s="42"/>
      <c r="AD206" s="42"/>
    </row>
    <row r="207" spans="1:256" ht="15.95" customHeight="1">
      <c r="A207" s="70" t="s">
        <v>268</v>
      </c>
      <c r="B207" s="77" t="s">
        <v>269</v>
      </c>
      <c r="C207" s="60" t="s">
        <v>168</v>
      </c>
      <c r="D207" s="65"/>
      <c r="E207" s="66"/>
      <c r="F207" s="66"/>
      <c r="G207" s="66"/>
      <c r="H207" s="66">
        <f>E207*G207</f>
        <v>0</v>
      </c>
      <c r="I207" s="66"/>
      <c r="J207" s="66"/>
      <c r="K207" s="66"/>
      <c r="L207" s="42"/>
      <c r="M207" s="42"/>
      <c r="N207" s="42"/>
      <c r="O207" s="42"/>
      <c r="P207" s="42"/>
      <c r="Q207" s="42"/>
      <c r="R207" s="42"/>
      <c r="S207" s="42"/>
      <c r="T207" s="42"/>
      <c r="U207" s="42"/>
      <c r="V207" s="42"/>
      <c r="W207" s="42"/>
      <c r="X207" s="42"/>
      <c r="Y207" s="42"/>
      <c r="Z207" s="42"/>
      <c r="AA207" s="42"/>
      <c r="AB207" s="42"/>
      <c r="AC207" s="42"/>
      <c r="AD207" s="42"/>
    </row>
    <row r="208" spans="1:256" s="64" customFormat="1" ht="15.95" customHeight="1">
      <c r="A208" s="58">
        <v>11</v>
      </c>
      <c r="B208" s="59" t="s">
        <v>270</v>
      </c>
      <c r="C208" s="79"/>
      <c r="D208" s="61"/>
      <c r="E208" s="62"/>
      <c r="F208" s="62"/>
      <c r="G208" s="66"/>
      <c r="H208" s="62">
        <f>H209+H215+H216</f>
        <v>0</v>
      </c>
      <c r="I208" s="62"/>
      <c r="J208" s="62"/>
      <c r="K208" s="62"/>
      <c r="L208" s="63"/>
      <c r="M208" s="63"/>
      <c r="N208" s="63"/>
      <c r="O208" s="63"/>
      <c r="P208" s="63"/>
      <c r="Q208" s="63"/>
      <c r="R208" s="63"/>
      <c r="S208" s="63"/>
      <c r="T208" s="63"/>
      <c r="U208" s="63"/>
      <c r="V208" s="63"/>
      <c r="W208" s="63"/>
      <c r="X208" s="63"/>
      <c r="Y208" s="63"/>
      <c r="Z208" s="63"/>
      <c r="AA208" s="63"/>
      <c r="AB208" s="63"/>
      <c r="AC208" s="63"/>
      <c r="AD208" s="63"/>
      <c r="IV208" s="69" t="e">
        <f>+#REF!+#REF!</f>
        <v>#REF!</v>
      </c>
    </row>
    <row r="209" spans="1:30" s="64" customFormat="1" ht="15.95" customHeight="1">
      <c r="A209" s="70" t="s">
        <v>21</v>
      </c>
      <c r="B209" s="71" t="s">
        <v>110</v>
      </c>
      <c r="C209" s="60"/>
      <c r="D209" s="65"/>
      <c r="E209" s="66"/>
      <c r="F209" s="66"/>
      <c r="G209" s="66"/>
      <c r="H209" s="66">
        <f>SUM(H212:H214)</f>
        <v>0</v>
      </c>
      <c r="I209" s="66"/>
      <c r="J209" s="66"/>
      <c r="K209" s="66"/>
      <c r="L209" s="63"/>
      <c r="M209" s="63"/>
      <c r="N209" s="63"/>
      <c r="O209" s="63"/>
      <c r="P209" s="63"/>
      <c r="Q209" s="63"/>
      <c r="R209" s="63"/>
      <c r="S209" s="63"/>
      <c r="T209" s="63"/>
      <c r="U209" s="63"/>
      <c r="V209" s="63"/>
      <c r="W209" s="63"/>
      <c r="X209" s="63"/>
      <c r="Y209" s="63"/>
      <c r="Z209" s="63"/>
      <c r="AA209" s="63"/>
      <c r="AB209" s="63"/>
      <c r="AC209" s="63"/>
      <c r="AD209" s="63"/>
    </row>
    <row r="210" spans="1:30" s="64" customFormat="1" ht="15.95" customHeight="1">
      <c r="A210" s="70" t="s">
        <v>111</v>
      </c>
      <c r="B210" s="73" t="s">
        <v>112</v>
      </c>
      <c r="C210" s="60" t="s">
        <v>113</v>
      </c>
      <c r="D210" s="65"/>
      <c r="E210" s="66"/>
      <c r="F210" s="66"/>
      <c r="G210" s="66"/>
      <c r="H210" s="66"/>
      <c r="I210" s="66"/>
      <c r="J210" s="66"/>
      <c r="K210" s="66"/>
      <c r="L210" s="63"/>
      <c r="M210" s="63"/>
      <c r="N210" s="63"/>
      <c r="O210" s="63"/>
      <c r="P210" s="63"/>
      <c r="Q210" s="63"/>
      <c r="R210" s="63"/>
      <c r="S210" s="63"/>
      <c r="T210" s="63"/>
      <c r="U210" s="63"/>
      <c r="V210" s="63"/>
      <c r="W210" s="63"/>
      <c r="X210" s="63"/>
      <c r="Y210" s="63"/>
      <c r="Z210" s="63"/>
      <c r="AA210" s="63"/>
      <c r="AB210" s="63"/>
      <c r="AC210" s="63"/>
      <c r="AD210" s="63"/>
    </row>
    <row r="211" spans="1:30" s="64" customFormat="1" ht="15.95" customHeight="1">
      <c r="A211" s="70" t="s">
        <v>111</v>
      </c>
      <c r="B211" s="73" t="s">
        <v>114</v>
      </c>
      <c r="C211" s="60" t="s">
        <v>113</v>
      </c>
      <c r="D211" s="65"/>
      <c r="E211" s="66"/>
      <c r="F211" s="66"/>
      <c r="G211" s="66"/>
      <c r="H211" s="66"/>
      <c r="I211" s="66"/>
      <c r="J211" s="66"/>
      <c r="K211" s="66"/>
      <c r="L211" s="63"/>
      <c r="M211" s="63"/>
      <c r="N211" s="63"/>
      <c r="O211" s="63"/>
      <c r="P211" s="63"/>
      <c r="Q211" s="63"/>
      <c r="R211" s="63"/>
      <c r="S211" s="63"/>
      <c r="T211" s="63"/>
      <c r="U211" s="63"/>
      <c r="V211" s="63"/>
      <c r="W211" s="63"/>
      <c r="X211" s="63"/>
      <c r="Y211" s="63"/>
      <c r="Z211" s="63"/>
      <c r="AA211" s="63"/>
      <c r="AB211" s="63"/>
      <c r="AC211" s="63"/>
      <c r="AD211" s="63"/>
    </row>
    <row r="212" spans="1:30" s="64" customFormat="1" ht="15.95" customHeight="1">
      <c r="A212" s="70" t="s">
        <v>111</v>
      </c>
      <c r="B212" s="73" t="s">
        <v>115</v>
      </c>
      <c r="C212" s="60" t="s">
        <v>116</v>
      </c>
      <c r="D212" s="65"/>
      <c r="E212" s="74"/>
      <c r="F212" s="66"/>
      <c r="G212" s="66"/>
      <c r="H212" s="66">
        <f>E211*E212*1.49*12+(E210-E211)*2.34*1.49*12</f>
        <v>0</v>
      </c>
      <c r="I212" s="66"/>
      <c r="J212" s="66"/>
      <c r="K212" s="66"/>
      <c r="L212" s="63"/>
      <c r="M212" s="63"/>
      <c r="N212" s="63"/>
      <c r="O212" s="63"/>
      <c r="P212" s="63"/>
      <c r="Q212" s="63"/>
      <c r="R212" s="63"/>
      <c r="S212" s="63"/>
      <c r="T212" s="63"/>
      <c r="U212" s="63"/>
      <c r="V212" s="63"/>
      <c r="W212" s="63"/>
      <c r="X212" s="63"/>
      <c r="Y212" s="63"/>
      <c r="Z212" s="63"/>
      <c r="AA212" s="63"/>
      <c r="AB212" s="63"/>
      <c r="AC212" s="63"/>
      <c r="AD212" s="63"/>
    </row>
    <row r="213" spans="1:30" s="64" customFormat="1" ht="15.95" customHeight="1">
      <c r="A213" s="70" t="s">
        <v>111</v>
      </c>
      <c r="B213" s="73" t="s">
        <v>117</v>
      </c>
      <c r="C213" s="60" t="s">
        <v>116</v>
      </c>
      <c r="D213" s="65"/>
      <c r="E213" s="74"/>
      <c r="F213" s="66"/>
      <c r="G213" s="66"/>
      <c r="H213" s="66">
        <f>E211*E213*1.49*12+(E210-E211)*0.5*1.49*12</f>
        <v>0</v>
      </c>
      <c r="I213" s="66"/>
      <c r="J213" s="66"/>
      <c r="K213" s="66"/>
      <c r="L213" s="63"/>
      <c r="M213" s="63"/>
      <c r="N213" s="63"/>
      <c r="O213" s="63"/>
      <c r="P213" s="63"/>
      <c r="Q213" s="63"/>
      <c r="R213" s="63"/>
      <c r="S213" s="63"/>
      <c r="T213" s="63"/>
      <c r="U213" s="63"/>
      <c r="V213" s="63"/>
      <c r="W213" s="63"/>
      <c r="X213" s="63"/>
      <c r="Y213" s="63"/>
      <c r="Z213" s="63"/>
      <c r="AA213" s="63"/>
      <c r="AB213" s="63"/>
      <c r="AC213" s="63"/>
      <c r="AD213" s="63"/>
    </row>
    <row r="214" spans="1:30" s="64" customFormat="1" ht="15.95" customHeight="1">
      <c r="A214" s="70" t="s">
        <v>111</v>
      </c>
      <c r="B214" s="73" t="s">
        <v>118</v>
      </c>
      <c r="C214" s="60" t="s">
        <v>119</v>
      </c>
      <c r="D214" s="65"/>
      <c r="E214" s="75"/>
      <c r="F214" s="66"/>
      <c r="G214" s="66"/>
      <c r="H214" s="66">
        <f>H212*0.235+H213*E214*0.235</f>
        <v>0</v>
      </c>
      <c r="I214" s="66"/>
      <c r="J214" s="66"/>
      <c r="K214" s="66"/>
      <c r="L214" s="63"/>
      <c r="M214" s="63"/>
      <c r="N214" s="63"/>
      <c r="O214" s="63"/>
      <c r="P214" s="63"/>
      <c r="Q214" s="63"/>
      <c r="R214" s="63"/>
      <c r="S214" s="63"/>
      <c r="T214" s="63"/>
      <c r="U214" s="63"/>
      <c r="V214" s="63"/>
      <c r="W214" s="63"/>
      <c r="X214" s="63"/>
      <c r="Y214" s="63"/>
      <c r="Z214" s="63"/>
      <c r="AA214" s="63"/>
      <c r="AB214" s="63"/>
      <c r="AC214" s="63"/>
      <c r="AD214" s="63"/>
    </row>
    <row r="215" spans="1:30" ht="15.95" customHeight="1">
      <c r="A215" s="70" t="s">
        <v>23</v>
      </c>
      <c r="B215" s="76" t="s">
        <v>120</v>
      </c>
      <c r="C215" s="60"/>
      <c r="D215" s="65"/>
      <c r="E215" s="66"/>
      <c r="F215" s="66"/>
      <c r="G215" s="66"/>
      <c r="H215" s="66">
        <f>E215*G215</f>
        <v>0</v>
      </c>
      <c r="I215" s="66"/>
      <c r="J215" s="66"/>
      <c r="K215" s="66"/>
      <c r="L215" s="42"/>
      <c r="M215" s="42"/>
      <c r="N215" s="42"/>
      <c r="O215" s="42"/>
      <c r="P215" s="42"/>
      <c r="Q215" s="42"/>
      <c r="R215" s="42"/>
      <c r="S215" s="42"/>
      <c r="T215" s="42"/>
      <c r="U215" s="42"/>
      <c r="V215" s="42"/>
      <c r="W215" s="42"/>
      <c r="X215" s="42"/>
      <c r="Y215" s="42"/>
      <c r="Z215" s="42"/>
      <c r="AA215" s="42"/>
      <c r="AB215" s="42"/>
      <c r="AC215" s="42"/>
      <c r="AD215" s="42"/>
    </row>
    <row r="216" spans="1:30" ht="15.95" customHeight="1">
      <c r="A216" s="70" t="s">
        <v>25</v>
      </c>
      <c r="B216" s="73" t="s">
        <v>128</v>
      </c>
      <c r="C216" s="60"/>
      <c r="D216" s="65"/>
      <c r="E216" s="66"/>
      <c r="F216" s="66"/>
      <c r="G216" s="66"/>
      <c r="H216" s="66">
        <f>H217+H218</f>
        <v>0</v>
      </c>
      <c r="I216" s="66"/>
      <c r="J216" s="66"/>
      <c r="K216" s="66"/>
      <c r="L216" s="42"/>
      <c r="M216" s="42"/>
      <c r="N216" s="42"/>
      <c r="O216" s="42"/>
      <c r="P216" s="42"/>
      <c r="Q216" s="42"/>
      <c r="R216" s="42"/>
      <c r="S216" s="42"/>
      <c r="T216" s="42"/>
      <c r="U216" s="42"/>
      <c r="V216" s="42"/>
      <c r="W216" s="42"/>
      <c r="X216" s="42"/>
      <c r="Y216" s="42"/>
      <c r="Z216" s="42"/>
      <c r="AA216" s="42"/>
      <c r="AB216" s="42"/>
      <c r="AC216" s="42"/>
      <c r="AD216" s="42"/>
    </row>
    <row r="217" spans="1:30" ht="15.95" customHeight="1">
      <c r="A217" s="70" t="s">
        <v>121</v>
      </c>
      <c r="B217" s="73" t="s">
        <v>129</v>
      </c>
      <c r="C217" s="60" t="s">
        <v>130</v>
      </c>
      <c r="D217" s="65"/>
      <c r="E217" s="66"/>
      <c r="F217" s="66"/>
      <c r="G217" s="66"/>
      <c r="H217" s="66"/>
      <c r="I217" s="66"/>
      <c r="J217" s="66"/>
      <c r="K217" s="66"/>
      <c r="L217" s="42"/>
      <c r="M217" s="42"/>
      <c r="N217" s="42"/>
      <c r="O217" s="42"/>
      <c r="P217" s="42"/>
      <c r="Q217" s="42"/>
      <c r="R217" s="42"/>
      <c r="S217" s="42"/>
      <c r="T217" s="42"/>
      <c r="U217" s="42"/>
      <c r="V217" s="42"/>
      <c r="W217" s="42"/>
      <c r="X217" s="42"/>
      <c r="Y217" s="42"/>
      <c r="Z217" s="42"/>
      <c r="AA217" s="42"/>
      <c r="AB217" s="42"/>
      <c r="AC217" s="42"/>
      <c r="AD217" s="42"/>
    </row>
    <row r="218" spans="1:30" ht="15.95" customHeight="1">
      <c r="A218" s="70" t="s">
        <v>121</v>
      </c>
      <c r="B218" s="73" t="s">
        <v>53</v>
      </c>
      <c r="C218" s="60"/>
      <c r="D218" s="65"/>
      <c r="E218" s="66"/>
      <c r="F218" s="66"/>
      <c r="G218" s="66"/>
      <c r="H218" s="66">
        <f>SUM(H219:H220)</f>
        <v>0</v>
      </c>
      <c r="I218" s="66"/>
      <c r="J218" s="66"/>
      <c r="K218" s="66"/>
      <c r="L218" s="42"/>
      <c r="M218" s="42"/>
      <c r="N218" s="42"/>
      <c r="O218" s="42"/>
      <c r="P218" s="42"/>
      <c r="Q218" s="42"/>
      <c r="R218" s="42"/>
      <c r="S218" s="42"/>
      <c r="T218" s="42"/>
      <c r="U218" s="42"/>
      <c r="V218" s="42"/>
      <c r="W218" s="42"/>
      <c r="X218" s="42"/>
      <c r="Y218" s="42"/>
      <c r="Z218" s="42"/>
      <c r="AA218" s="42"/>
      <c r="AB218" s="42"/>
      <c r="AC218" s="42"/>
      <c r="AD218" s="42"/>
    </row>
    <row r="219" spans="1:30" ht="15.95" customHeight="1">
      <c r="A219" s="70" t="s">
        <v>123</v>
      </c>
      <c r="B219" s="73" t="s">
        <v>131</v>
      </c>
      <c r="C219" s="60" t="s">
        <v>113</v>
      </c>
      <c r="D219" s="65"/>
      <c r="E219" s="66"/>
      <c r="F219" s="66"/>
      <c r="G219" s="66"/>
      <c r="H219" s="66">
        <f t="shared" ref="H219:H220" si="5">E219*G219</f>
        <v>0</v>
      </c>
      <c r="I219" s="66"/>
      <c r="J219" s="66"/>
      <c r="K219" s="66"/>
      <c r="L219" s="42"/>
      <c r="M219" s="42"/>
      <c r="N219" s="42"/>
      <c r="O219" s="42"/>
      <c r="P219" s="42"/>
      <c r="Q219" s="42"/>
      <c r="R219" s="42"/>
      <c r="S219" s="42"/>
      <c r="T219" s="42"/>
      <c r="U219" s="42"/>
      <c r="V219" s="42"/>
      <c r="W219" s="42"/>
      <c r="X219" s="42"/>
      <c r="Y219" s="42"/>
      <c r="Z219" s="42"/>
      <c r="AA219" s="42"/>
      <c r="AB219" s="42"/>
      <c r="AC219" s="42"/>
      <c r="AD219" s="42"/>
    </row>
    <row r="220" spans="1:30" ht="15.95" customHeight="1">
      <c r="A220" s="70" t="s">
        <v>123</v>
      </c>
      <c r="B220" s="73" t="s">
        <v>132</v>
      </c>
      <c r="C220" s="60" t="s">
        <v>113</v>
      </c>
      <c r="D220" s="65"/>
      <c r="E220" s="66"/>
      <c r="F220" s="66"/>
      <c r="G220" s="66"/>
      <c r="H220" s="66">
        <f t="shared" si="5"/>
        <v>0</v>
      </c>
      <c r="I220" s="66"/>
      <c r="J220" s="66"/>
      <c r="K220" s="66"/>
      <c r="L220" s="42"/>
      <c r="M220" s="42"/>
      <c r="N220" s="42"/>
      <c r="O220" s="42"/>
      <c r="P220" s="42"/>
      <c r="Q220" s="42"/>
      <c r="R220" s="42"/>
      <c r="S220" s="42"/>
      <c r="T220" s="42"/>
      <c r="U220" s="42"/>
      <c r="V220" s="42"/>
      <c r="W220" s="42"/>
      <c r="X220" s="42"/>
      <c r="Y220" s="42"/>
      <c r="Z220" s="42"/>
      <c r="AA220" s="42"/>
      <c r="AB220" s="42"/>
      <c r="AC220" s="42"/>
      <c r="AD220" s="42"/>
    </row>
    <row r="221" spans="1:30" s="64" customFormat="1" ht="15.95" customHeight="1">
      <c r="A221" s="58">
        <v>12</v>
      </c>
      <c r="B221" s="59" t="s">
        <v>271</v>
      </c>
      <c r="C221" s="60"/>
      <c r="D221" s="61"/>
      <c r="E221" s="62"/>
      <c r="F221" s="62"/>
      <c r="G221" s="62"/>
      <c r="H221" s="62"/>
      <c r="I221" s="62"/>
      <c r="J221" s="62"/>
      <c r="K221" s="62"/>
      <c r="L221" s="63"/>
      <c r="M221" s="63"/>
      <c r="N221" s="63"/>
      <c r="O221" s="63"/>
      <c r="P221" s="63"/>
      <c r="Q221" s="63"/>
      <c r="R221" s="63"/>
      <c r="S221" s="63"/>
      <c r="T221" s="63"/>
      <c r="U221" s="63"/>
      <c r="V221" s="63"/>
      <c r="W221" s="63"/>
      <c r="X221" s="63"/>
      <c r="Y221" s="63"/>
      <c r="Z221" s="63"/>
      <c r="AA221" s="63"/>
      <c r="AB221" s="63"/>
      <c r="AC221" s="63"/>
      <c r="AD221" s="63"/>
    </row>
    <row r="222" spans="1:30" s="64" customFormat="1" ht="15.95" customHeight="1">
      <c r="A222" s="58">
        <v>13</v>
      </c>
      <c r="B222" s="59" t="s">
        <v>272</v>
      </c>
      <c r="C222" s="60"/>
      <c r="D222" s="61"/>
      <c r="E222" s="62"/>
      <c r="F222" s="62"/>
      <c r="G222" s="62"/>
      <c r="H222" s="62">
        <f>H223</f>
        <v>0</v>
      </c>
      <c r="I222" s="62"/>
      <c r="J222" s="62"/>
      <c r="K222" s="62"/>
      <c r="L222" s="63"/>
      <c r="M222" s="63"/>
      <c r="N222" s="63"/>
      <c r="O222" s="63"/>
      <c r="P222" s="63"/>
      <c r="Q222" s="63"/>
      <c r="R222" s="63"/>
      <c r="S222" s="63"/>
      <c r="T222" s="63"/>
      <c r="U222" s="63"/>
      <c r="V222" s="63"/>
      <c r="W222" s="63"/>
      <c r="X222" s="63"/>
      <c r="Y222" s="63"/>
      <c r="Z222" s="63"/>
      <c r="AA222" s="63"/>
      <c r="AB222" s="63"/>
      <c r="AC222" s="63"/>
      <c r="AD222" s="63"/>
    </row>
    <row r="223" spans="1:30" s="68" customFormat="1" ht="15.95" customHeight="1">
      <c r="A223" s="70" t="s">
        <v>273</v>
      </c>
      <c r="B223" s="77" t="s">
        <v>274</v>
      </c>
      <c r="C223" s="60"/>
      <c r="D223" s="65"/>
      <c r="E223" s="66"/>
      <c r="F223" s="66"/>
      <c r="G223" s="66"/>
      <c r="H223" s="66">
        <f>(H10+H73+H76+H134+H153+H170+H182+H190+H198+H199+H208+H221)*0.5%</f>
        <v>0</v>
      </c>
      <c r="I223" s="66"/>
      <c r="J223" s="66"/>
      <c r="K223" s="66"/>
      <c r="L223" s="67"/>
      <c r="M223" s="67"/>
      <c r="N223" s="67"/>
      <c r="O223" s="67"/>
      <c r="P223" s="67"/>
      <c r="Q223" s="67"/>
      <c r="R223" s="67"/>
      <c r="S223" s="67"/>
      <c r="T223" s="67"/>
      <c r="U223" s="67"/>
      <c r="V223" s="67"/>
      <c r="W223" s="67"/>
      <c r="X223" s="67"/>
      <c r="Y223" s="67"/>
      <c r="Z223" s="67"/>
      <c r="AA223" s="67"/>
      <c r="AB223" s="67"/>
      <c r="AC223" s="67"/>
      <c r="AD223" s="67"/>
    </row>
    <row r="224" spans="1:30" s="64" customFormat="1" ht="30" customHeight="1">
      <c r="A224" s="58">
        <v>14</v>
      </c>
      <c r="B224" s="59" t="s">
        <v>275</v>
      </c>
      <c r="C224" s="60"/>
      <c r="D224" s="61"/>
      <c r="E224" s="62"/>
      <c r="F224" s="62"/>
      <c r="G224" s="62"/>
      <c r="H224" s="62"/>
      <c r="I224" s="62"/>
      <c r="J224" s="62"/>
      <c r="K224" s="62"/>
      <c r="L224" s="63"/>
      <c r="M224" s="63"/>
      <c r="N224" s="63"/>
      <c r="O224" s="63"/>
      <c r="P224" s="63"/>
      <c r="Q224" s="63"/>
      <c r="R224" s="63"/>
      <c r="S224" s="63"/>
      <c r="T224" s="63"/>
      <c r="U224" s="63"/>
      <c r="V224" s="63"/>
      <c r="W224" s="63"/>
      <c r="X224" s="63"/>
      <c r="Y224" s="63"/>
      <c r="Z224" s="63"/>
      <c r="AA224" s="63"/>
      <c r="AB224" s="63"/>
      <c r="AC224" s="63"/>
      <c r="AD224" s="63"/>
    </row>
    <row r="225" spans="1:30" ht="15.95" customHeight="1">
      <c r="A225" s="80"/>
      <c r="B225" s="91" t="s">
        <v>276</v>
      </c>
      <c r="C225" s="80" t="s">
        <v>135</v>
      </c>
      <c r="D225" s="61">
        <f>+D9-D10-D198</f>
        <v>0</v>
      </c>
      <c r="E225" s="66"/>
      <c r="F225" s="66"/>
      <c r="G225" s="66"/>
      <c r="H225" s="62"/>
      <c r="I225" s="62"/>
      <c r="J225" s="62"/>
      <c r="K225" s="62"/>
      <c r="L225" s="42"/>
      <c r="M225" s="42"/>
      <c r="N225" s="42"/>
      <c r="O225" s="42"/>
      <c r="P225" s="42"/>
      <c r="Q225" s="42"/>
      <c r="R225" s="42"/>
      <c r="S225" s="42"/>
      <c r="T225" s="42"/>
      <c r="U225" s="42"/>
      <c r="V225" s="42"/>
      <c r="W225" s="42"/>
      <c r="X225" s="42"/>
      <c r="Y225" s="42"/>
      <c r="Z225" s="42"/>
      <c r="AA225" s="42"/>
      <c r="AB225" s="42"/>
      <c r="AC225" s="42"/>
      <c r="AD225" s="42"/>
    </row>
    <row r="226" spans="1:30" s="45" customFormat="1" ht="30" customHeight="1">
      <c r="A226" s="58"/>
      <c r="B226" s="59" t="s">
        <v>277</v>
      </c>
      <c r="C226" s="92"/>
      <c r="D226" s="92"/>
      <c r="E226" s="62"/>
      <c r="F226" s="62"/>
      <c r="G226" s="62"/>
      <c r="H226" s="62"/>
      <c r="I226" s="62"/>
      <c r="J226" s="62"/>
      <c r="K226" s="62"/>
      <c r="L226" s="42"/>
      <c r="M226" s="44"/>
      <c r="N226" s="44"/>
      <c r="O226" s="44"/>
      <c r="P226" s="44"/>
      <c r="Q226" s="44"/>
      <c r="R226" s="44"/>
      <c r="S226" s="44"/>
      <c r="T226" s="44"/>
      <c r="U226" s="44"/>
      <c r="V226" s="44"/>
      <c r="W226" s="44"/>
      <c r="X226" s="44"/>
      <c r="Y226" s="44"/>
      <c r="Z226" s="44"/>
      <c r="AA226" s="44"/>
      <c r="AB226" s="44"/>
      <c r="AC226" s="44"/>
      <c r="AD226" s="44"/>
    </row>
    <row r="227" spans="1:30" ht="15.95" customHeight="1">
      <c r="A227" s="70">
        <v>1</v>
      </c>
      <c r="B227" s="172" t="s">
        <v>278</v>
      </c>
      <c r="C227" s="172"/>
      <c r="D227" s="172"/>
      <c r="E227" s="66"/>
      <c r="F227" s="66"/>
      <c r="G227" s="93"/>
      <c r="H227" s="66"/>
      <c r="I227" s="66"/>
      <c r="J227" s="66"/>
      <c r="K227" s="66"/>
      <c r="L227" s="42"/>
      <c r="M227" s="42"/>
      <c r="N227" s="42"/>
      <c r="O227" s="42"/>
      <c r="P227" s="42"/>
      <c r="Q227" s="42"/>
      <c r="R227" s="42"/>
      <c r="S227" s="42"/>
      <c r="T227" s="42"/>
      <c r="U227" s="42"/>
      <c r="V227" s="42"/>
      <c r="W227" s="42"/>
      <c r="X227" s="42"/>
      <c r="Y227" s="42"/>
      <c r="Z227" s="42"/>
      <c r="AA227" s="42"/>
      <c r="AB227" s="42"/>
      <c r="AC227" s="42"/>
      <c r="AD227" s="42"/>
    </row>
    <row r="228" spans="1:30" ht="15.95" customHeight="1">
      <c r="A228" s="94"/>
      <c r="B228" s="95"/>
      <c r="C228" s="96"/>
      <c r="D228" s="96"/>
      <c r="E228" s="97"/>
      <c r="F228" s="97"/>
      <c r="G228" s="97"/>
      <c r="H228" s="97"/>
      <c r="I228" s="97"/>
      <c r="J228" s="97"/>
      <c r="K228" s="97"/>
      <c r="L228" s="42"/>
      <c r="M228" s="42"/>
      <c r="N228" s="42"/>
      <c r="O228" s="42"/>
      <c r="P228" s="42"/>
      <c r="Q228" s="42"/>
      <c r="R228" s="42"/>
      <c r="S228" s="42"/>
      <c r="T228" s="42"/>
      <c r="U228" s="42"/>
      <c r="V228" s="42"/>
      <c r="W228" s="42"/>
      <c r="X228" s="42"/>
      <c r="Y228" s="42"/>
      <c r="Z228" s="42"/>
      <c r="AA228" s="42"/>
      <c r="AB228" s="42"/>
      <c r="AC228" s="42"/>
      <c r="AD228" s="42"/>
    </row>
    <row r="229" spans="1:30">
      <c r="A229" s="42"/>
      <c r="B229" s="42"/>
      <c r="D229" s="42"/>
      <c r="E229" s="98"/>
      <c r="F229" s="98"/>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row>
    <row r="230" spans="1:30">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row>
    <row r="231" spans="1:30">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row>
    <row r="232" spans="1:30">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row>
    <row r="233" spans="1:30">
      <c r="C233" s="42"/>
      <c r="E233" s="42"/>
      <c r="F233" s="42"/>
    </row>
  </sheetData>
  <mergeCells count="15">
    <mergeCell ref="H6:I6"/>
    <mergeCell ref="J6:J7"/>
    <mergeCell ref="K6:K7"/>
    <mergeCell ref="B227:D227"/>
    <mergeCell ref="J1:K1"/>
    <mergeCell ref="A2:K2"/>
    <mergeCell ref="A3:K3"/>
    <mergeCell ref="I4:K4"/>
    <mergeCell ref="A5:A7"/>
    <mergeCell ref="B5:B7"/>
    <mergeCell ref="C5:C7"/>
    <mergeCell ref="D5:D7"/>
    <mergeCell ref="J5:K5"/>
    <mergeCell ref="E6:F6"/>
    <mergeCell ref="G6:G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4"/>
  <sheetViews>
    <sheetView topLeftCell="A13" workbookViewId="0">
      <selection activeCell="E10" sqref="E10"/>
    </sheetView>
  </sheetViews>
  <sheetFormatPr defaultRowHeight="15.75"/>
  <cols>
    <col min="1" max="1" width="5" customWidth="1"/>
    <col min="2" max="2" width="37.125" customWidth="1"/>
    <col min="3" max="3" width="10.75" style="103" customWidth="1"/>
    <col min="4" max="4" width="11.125" style="103" customWidth="1"/>
    <col min="5" max="5" width="12.625" style="103" customWidth="1"/>
    <col min="6" max="26" width="8.625" style="103"/>
  </cols>
  <sheetData>
    <row r="1" spans="1:26">
      <c r="A1" s="99"/>
      <c r="B1" s="100"/>
      <c r="C1" s="101"/>
      <c r="D1" s="125"/>
      <c r="E1" s="125"/>
      <c r="F1" s="179" t="s">
        <v>309</v>
      </c>
      <c r="G1" s="179"/>
      <c r="H1" s="179"/>
      <c r="I1" s="102"/>
    </row>
    <row r="2" spans="1:26" ht="33" customHeight="1">
      <c r="A2" s="180" t="s">
        <v>283</v>
      </c>
      <c r="B2" s="180"/>
      <c r="C2" s="180"/>
      <c r="D2" s="180"/>
      <c r="E2" s="180"/>
      <c r="F2" s="180"/>
      <c r="G2" s="180"/>
      <c r="H2" s="180"/>
      <c r="I2" s="104"/>
    </row>
    <row r="4" spans="1:26">
      <c r="E4" s="181" t="s">
        <v>284</v>
      </c>
      <c r="F4" s="182"/>
    </row>
    <row r="5" spans="1:26" s="106" customFormat="1" ht="20.25" customHeight="1">
      <c r="A5" s="183" t="s">
        <v>84</v>
      </c>
      <c r="B5" s="177" t="s">
        <v>285</v>
      </c>
      <c r="C5" s="185" t="s">
        <v>286</v>
      </c>
      <c r="D5" s="187" t="s">
        <v>287</v>
      </c>
      <c r="E5" s="187"/>
      <c r="F5" s="177" t="s">
        <v>288</v>
      </c>
      <c r="G5" s="177" t="s">
        <v>289</v>
      </c>
      <c r="H5" s="177" t="s">
        <v>290</v>
      </c>
      <c r="I5" s="105"/>
      <c r="J5" s="105"/>
      <c r="K5" s="105"/>
      <c r="L5" s="105"/>
      <c r="M5" s="105"/>
      <c r="N5" s="105"/>
      <c r="O5" s="105"/>
      <c r="P5" s="105"/>
      <c r="Q5" s="105"/>
      <c r="R5" s="105"/>
      <c r="S5" s="105"/>
      <c r="T5" s="105"/>
      <c r="U5" s="105"/>
      <c r="V5" s="105"/>
      <c r="W5" s="105"/>
      <c r="X5" s="105"/>
      <c r="Y5" s="105"/>
      <c r="Z5" s="105"/>
    </row>
    <row r="6" spans="1:26" s="106" customFormat="1" ht="30.95" customHeight="1">
      <c r="A6" s="184"/>
      <c r="B6" s="178"/>
      <c r="C6" s="186"/>
      <c r="D6" s="124" t="s">
        <v>308</v>
      </c>
      <c r="E6" s="124" t="s">
        <v>291</v>
      </c>
      <c r="F6" s="178"/>
      <c r="G6" s="178"/>
      <c r="H6" s="178"/>
      <c r="I6" s="105"/>
      <c r="J6" s="105"/>
      <c r="K6" s="105"/>
      <c r="L6" s="105"/>
      <c r="M6" s="105"/>
      <c r="N6" s="105"/>
      <c r="O6" s="105"/>
      <c r="P6" s="105"/>
      <c r="Q6" s="105"/>
      <c r="R6" s="105"/>
      <c r="S6" s="105"/>
      <c r="T6" s="105"/>
      <c r="U6" s="105"/>
      <c r="V6" s="105"/>
      <c r="W6" s="105"/>
      <c r="X6" s="105"/>
      <c r="Y6" s="105"/>
      <c r="Z6" s="105"/>
    </row>
    <row r="7" spans="1:26" ht="24.95" customHeight="1">
      <c r="A7" s="107"/>
      <c r="B7" s="108" t="s">
        <v>282</v>
      </c>
      <c r="C7" s="109">
        <f>SUM(C8:C24)</f>
        <v>0</v>
      </c>
      <c r="D7" s="109">
        <f t="shared" ref="D7:H7" si="0">SUM(D8:D24)</f>
        <v>0</v>
      </c>
      <c r="E7" s="109">
        <f t="shared" si="0"/>
        <v>0</v>
      </c>
      <c r="F7" s="109">
        <f t="shared" si="0"/>
        <v>0</v>
      </c>
      <c r="G7" s="109">
        <f t="shared" si="0"/>
        <v>0</v>
      </c>
      <c r="H7" s="109">
        <f t="shared" si="0"/>
        <v>0</v>
      </c>
    </row>
    <row r="8" spans="1:26" ht="63.6" customHeight="1">
      <c r="A8" s="110">
        <v>1</v>
      </c>
      <c r="B8" s="18" t="s">
        <v>292</v>
      </c>
      <c r="C8" s="111"/>
      <c r="D8" s="111"/>
      <c r="E8" s="111"/>
      <c r="F8" s="111"/>
      <c r="G8" s="111"/>
      <c r="H8" s="111"/>
    </row>
    <row r="9" spans="1:26" s="106" customFormat="1" ht="38.25" customHeight="1">
      <c r="A9" s="110">
        <v>2</v>
      </c>
      <c r="B9" s="18" t="s">
        <v>293</v>
      </c>
      <c r="C9" s="111"/>
      <c r="D9" s="111"/>
      <c r="E9" s="111"/>
      <c r="F9" s="111"/>
      <c r="G9" s="111"/>
      <c r="H9" s="111"/>
      <c r="I9" s="105"/>
      <c r="J9" s="105"/>
      <c r="K9" s="105"/>
      <c r="L9" s="105"/>
      <c r="M9" s="105"/>
      <c r="N9" s="105"/>
      <c r="O9" s="105"/>
      <c r="P9" s="105"/>
      <c r="Q9" s="105"/>
      <c r="R9" s="105"/>
      <c r="S9" s="105"/>
      <c r="T9" s="105"/>
      <c r="U9" s="105"/>
      <c r="V9" s="105"/>
      <c r="W9" s="105"/>
      <c r="X9" s="105"/>
      <c r="Y9" s="105"/>
      <c r="Z9" s="105"/>
    </row>
    <row r="10" spans="1:26" s="106" customFormat="1" ht="53.25" customHeight="1">
      <c r="A10" s="110">
        <v>3</v>
      </c>
      <c r="B10" s="18" t="s">
        <v>294</v>
      </c>
      <c r="C10" s="111"/>
      <c r="D10" s="111"/>
      <c r="E10" s="111"/>
      <c r="F10" s="111"/>
      <c r="G10" s="111"/>
      <c r="H10" s="111"/>
      <c r="I10" s="105"/>
      <c r="J10" s="105"/>
      <c r="K10" s="105"/>
      <c r="L10" s="105"/>
      <c r="M10" s="105"/>
      <c r="N10" s="105"/>
      <c r="O10" s="105"/>
      <c r="P10" s="105"/>
      <c r="Q10" s="105"/>
      <c r="R10" s="105"/>
      <c r="S10" s="105"/>
      <c r="T10" s="105"/>
      <c r="U10" s="105"/>
      <c r="V10" s="105"/>
      <c r="W10" s="105"/>
      <c r="X10" s="105"/>
      <c r="Y10" s="105"/>
      <c r="Z10" s="105"/>
    </row>
    <row r="11" spans="1:26" s="106" customFormat="1" ht="47.25">
      <c r="A11" s="110">
        <v>4</v>
      </c>
      <c r="B11" s="18" t="s">
        <v>295</v>
      </c>
      <c r="C11" s="111"/>
      <c r="D11" s="111"/>
      <c r="E11" s="111"/>
      <c r="F11" s="111"/>
      <c r="G11" s="111"/>
      <c r="H11" s="111"/>
      <c r="I11" s="105"/>
      <c r="J11" s="105"/>
      <c r="K11" s="105"/>
      <c r="L11" s="105"/>
      <c r="M11" s="105"/>
      <c r="N11" s="105"/>
      <c r="O11" s="105"/>
      <c r="P11" s="105"/>
      <c r="Q11" s="105"/>
      <c r="R11" s="105"/>
      <c r="S11" s="105"/>
      <c r="T11" s="105"/>
      <c r="U11" s="105"/>
      <c r="V11" s="105"/>
      <c r="W11" s="105"/>
      <c r="X11" s="105"/>
      <c r="Y11" s="105"/>
      <c r="Z11" s="105"/>
    </row>
    <row r="12" spans="1:26" s="106" customFormat="1" ht="47.25">
      <c r="A12" s="110">
        <v>5</v>
      </c>
      <c r="B12" s="18" t="s">
        <v>296</v>
      </c>
      <c r="C12" s="111"/>
      <c r="D12" s="111"/>
      <c r="E12" s="111"/>
      <c r="F12" s="111"/>
      <c r="G12" s="111"/>
      <c r="H12" s="111"/>
      <c r="I12" s="105"/>
      <c r="J12" s="105"/>
      <c r="K12" s="105"/>
      <c r="L12" s="105"/>
      <c r="M12" s="105"/>
      <c r="N12" s="105"/>
      <c r="O12" s="105"/>
      <c r="P12" s="105"/>
      <c r="Q12" s="105"/>
      <c r="R12" s="105"/>
      <c r="S12" s="105"/>
      <c r="T12" s="105"/>
      <c r="U12" s="105"/>
      <c r="V12" s="105"/>
      <c r="W12" s="105"/>
      <c r="X12" s="105"/>
      <c r="Y12" s="105"/>
      <c r="Z12" s="105"/>
    </row>
    <row r="13" spans="1:26" s="106" customFormat="1" ht="63">
      <c r="A13" s="110">
        <v>6</v>
      </c>
      <c r="B13" s="18" t="s">
        <v>297</v>
      </c>
      <c r="C13" s="111"/>
      <c r="D13" s="111"/>
      <c r="E13" s="111"/>
      <c r="F13" s="111"/>
      <c r="G13" s="111"/>
      <c r="H13" s="111"/>
      <c r="I13" s="105"/>
      <c r="J13" s="105"/>
      <c r="K13" s="105"/>
      <c r="L13" s="105"/>
      <c r="M13" s="105"/>
      <c r="N13" s="105"/>
      <c r="O13" s="105"/>
      <c r="P13" s="105"/>
      <c r="Q13" s="105"/>
      <c r="R13" s="105"/>
      <c r="S13" s="105"/>
      <c r="T13" s="105"/>
      <c r="U13" s="105"/>
      <c r="V13" s="105"/>
      <c r="W13" s="105"/>
      <c r="X13" s="105"/>
      <c r="Y13" s="105"/>
      <c r="Z13" s="105"/>
    </row>
    <row r="14" spans="1:26" s="106" customFormat="1" ht="60.95" customHeight="1">
      <c r="A14" s="110">
        <v>7</v>
      </c>
      <c r="B14" s="112" t="s">
        <v>298</v>
      </c>
      <c r="C14" s="111"/>
      <c r="D14" s="111"/>
      <c r="E14" s="111"/>
      <c r="F14" s="111"/>
      <c r="G14" s="111"/>
      <c r="H14" s="111"/>
      <c r="I14" s="105"/>
      <c r="J14" s="105"/>
      <c r="K14" s="105"/>
      <c r="L14" s="105"/>
      <c r="M14" s="105"/>
      <c r="N14" s="105"/>
      <c r="O14" s="105"/>
      <c r="P14" s="105"/>
      <c r="Q14" s="105"/>
      <c r="R14" s="105"/>
      <c r="S14" s="105"/>
      <c r="T14" s="105"/>
      <c r="U14" s="105"/>
      <c r="V14" s="105"/>
      <c r="W14" s="105"/>
      <c r="X14" s="105"/>
      <c r="Y14" s="105"/>
      <c r="Z14" s="105"/>
    </row>
    <row r="15" spans="1:26" s="106" customFormat="1" ht="38.25" customHeight="1">
      <c r="A15" s="110">
        <v>8</v>
      </c>
      <c r="B15" s="113" t="s">
        <v>299</v>
      </c>
      <c r="C15" s="111"/>
      <c r="D15" s="111"/>
      <c r="E15" s="111"/>
      <c r="F15" s="111"/>
      <c r="G15" s="111"/>
      <c r="H15" s="111"/>
      <c r="I15" s="105"/>
      <c r="J15" s="105"/>
      <c r="K15" s="105"/>
      <c r="L15" s="105"/>
      <c r="M15" s="105"/>
      <c r="N15" s="105"/>
      <c r="O15" s="105"/>
      <c r="P15" s="105"/>
      <c r="Q15" s="105"/>
      <c r="R15" s="105"/>
      <c r="S15" s="105"/>
      <c r="T15" s="105"/>
      <c r="U15" s="105"/>
      <c r="V15" s="105"/>
      <c r="W15" s="105"/>
      <c r="X15" s="105"/>
      <c r="Y15" s="105"/>
      <c r="Z15" s="105"/>
    </row>
    <row r="16" spans="1:26" s="106" customFormat="1" ht="31.5">
      <c r="A16" s="110">
        <v>9</v>
      </c>
      <c r="B16" s="113" t="s">
        <v>300</v>
      </c>
      <c r="C16" s="111"/>
      <c r="D16" s="111"/>
      <c r="E16" s="111"/>
      <c r="F16" s="111"/>
      <c r="G16" s="111"/>
      <c r="H16" s="111"/>
      <c r="I16" s="105"/>
      <c r="J16" s="105"/>
      <c r="K16" s="105"/>
      <c r="L16" s="105"/>
      <c r="M16" s="105"/>
      <c r="N16" s="105"/>
      <c r="O16" s="105"/>
      <c r="P16" s="105"/>
      <c r="Q16" s="105"/>
      <c r="R16" s="105"/>
      <c r="S16" s="105"/>
      <c r="T16" s="105"/>
      <c r="U16" s="105"/>
      <c r="V16" s="105"/>
      <c r="W16" s="105"/>
      <c r="X16" s="105"/>
      <c r="Y16" s="105"/>
      <c r="Z16" s="105"/>
    </row>
    <row r="17" spans="1:26" s="106" customFormat="1" ht="42" customHeight="1">
      <c r="A17" s="110">
        <v>10</v>
      </c>
      <c r="B17" s="113" t="s">
        <v>301</v>
      </c>
      <c r="C17" s="111"/>
      <c r="D17" s="111"/>
      <c r="E17" s="111"/>
      <c r="F17" s="111"/>
      <c r="G17" s="111"/>
      <c r="H17" s="111"/>
      <c r="I17" s="105"/>
      <c r="J17" s="105"/>
      <c r="K17" s="105"/>
      <c r="L17" s="105"/>
      <c r="M17" s="105"/>
      <c r="N17" s="105"/>
      <c r="O17" s="105"/>
      <c r="P17" s="105"/>
      <c r="Q17" s="105"/>
      <c r="R17" s="105"/>
      <c r="S17" s="105"/>
      <c r="T17" s="105"/>
      <c r="U17" s="105"/>
      <c r="V17" s="105"/>
      <c r="W17" s="105"/>
      <c r="X17" s="105"/>
      <c r="Y17" s="105"/>
      <c r="Z17" s="105"/>
    </row>
    <row r="18" spans="1:26" s="106" customFormat="1" ht="31.5">
      <c r="A18" s="110">
        <v>11</v>
      </c>
      <c r="B18" s="113" t="s">
        <v>302</v>
      </c>
      <c r="C18" s="111"/>
      <c r="D18" s="111"/>
      <c r="E18" s="111"/>
      <c r="F18" s="111"/>
      <c r="G18" s="111"/>
      <c r="H18" s="111"/>
      <c r="I18" s="105"/>
      <c r="J18" s="105"/>
      <c r="K18" s="105"/>
      <c r="L18" s="105"/>
      <c r="M18" s="105"/>
      <c r="N18" s="105"/>
      <c r="O18" s="105"/>
      <c r="P18" s="105"/>
      <c r="Q18" s="105"/>
      <c r="R18" s="105"/>
      <c r="S18" s="105"/>
      <c r="T18" s="105"/>
      <c r="U18" s="105"/>
      <c r="V18" s="105"/>
      <c r="W18" s="105"/>
      <c r="X18" s="105"/>
      <c r="Y18" s="105"/>
      <c r="Z18" s="105"/>
    </row>
    <row r="19" spans="1:26" s="106" customFormat="1" ht="21.75" customHeight="1">
      <c r="A19" s="110">
        <v>12</v>
      </c>
      <c r="B19" s="113" t="s">
        <v>303</v>
      </c>
      <c r="C19" s="111"/>
      <c r="D19" s="111"/>
      <c r="E19" s="111"/>
      <c r="F19" s="114"/>
      <c r="G19" s="114"/>
      <c r="H19" s="114"/>
      <c r="I19" s="105"/>
      <c r="J19" s="105"/>
      <c r="K19" s="105"/>
      <c r="L19" s="105"/>
      <c r="M19" s="105"/>
      <c r="N19" s="105"/>
      <c r="O19" s="105"/>
      <c r="P19" s="105"/>
      <c r="Q19" s="105"/>
      <c r="R19" s="105"/>
      <c r="S19" s="105"/>
      <c r="T19" s="105"/>
      <c r="U19" s="105"/>
      <c r="V19" s="105"/>
      <c r="W19" s="105"/>
      <c r="X19" s="105"/>
      <c r="Y19" s="105"/>
      <c r="Z19" s="105"/>
    </row>
    <row r="20" spans="1:26" s="106" customFormat="1" ht="36" customHeight="1">
      <c r="A20" s="110">
        <v>13</v>
      </c>
      <c r="B20" s="18" t="s">
        <v>304</v>
      </c>
      <c r="C20" s="111"/>
      <c r="D20" s="111"/>
      <c r="E20" s="111"/>
      <c r="F20" s="111"/>
      <c r="G20" s="111"/>
      <c r="H20" s="111"/>
      <c r="I20" s="105"/>
      <c r="J20" s="105"/>
      <c r="K20" s="105"/>
      <c r="L20" s="105"/>
      <c r="M20" s="105"/>
      <c r="N20" s="105"/>
      <c r="O20" s="105"/>
      <c r="P20" s="105"/>
      <c r="Q20" s="105"/>
      <c r="R20" s="105"/>
      <c r="S20" s="105"/>
      <c r="T20" s="105"/>
      <c r="U20" s="105"/>
      <c r="V20" s="105"/>
      <c r="W20" s="105"/>
      <c r="X20" s="105"/>
      <c r="Y20" s="105"/>
      <c r="Z20" s="105"/>
    </row>
    <row r="21" spans="1:26" s="105" customFormat="1" ht="35.450000000000003" customHeight="1">
      <c r="A21" s="110">
        <v>14</v>
      </c>
      <c r="B21" s="18" t="s">
        <v>305</v>
      </c>
      <c r="C21" s="111"/>
      <c r="D21" s="111"/>
      <c r="E21" s="111"/>
      <c r="F21" s="111"/>
      <c r="G21" s="111"/>
      <c r="H21" s="111"/>
    </row>
    <row r="22" spans="1:26" s="106" customFormat="1" ht="31.5">
      <c r="A22" s="110">
        <v>15</v>
      </c>
      <c r="B22" s="18" t="s">
        <v>306</v>
      </c>
      <c r="C22" s="111"/>
      <c r="D22" s="111"/>
      <c r="E22" s="111"/>
      <c r="F22" s="115"/>
      <c r="G22" s="115"/>
      <c r="H22" s="115"/>
      <c r="I22" s="105"/>
      <c r="J22" s="105"/>
      <c r="K22" s="105"/>
      <c r="L22" s="105"/>
      <c r="M22" s="105"/>
      <c r="N22" s="105"/>
      <c r="O22" s="105"/>
      <c r="P22" s="105"/>
      <c r="Q22" s="105"/>
      <c r="R22" s="105"/>
      <c r="S22" s="105"/>
      <c r="T22" s="105"/>
      <c r="U22" s="105"/>
      <c r="V22" s="105"/>
      <c r="W22" s="105"/>
      <c r="X22" s="105"/>
      <c r="Y22" s="105"/>
      <c r="Z22" s="105"/>
    </row>
    <row r="23" spans="1:26" s="106" customFormat="1">
      <c r="A23" s="116"/>
      <c r="B23" s="121" t="s">
        <v>307</v>
      </c>
      <c r="C23" s="122"/>
      <c r="D23" s="122"/>
      <c r="E23" s="122"/>
      <c r="F23" s="123"/>
      <c r="G23" s="123"/>
      <c r="H23" s="123"/>
      <c r="I23" s="105"/>
      <c r="J23" s="105"/>
      <c r="K23" s="105"/>
      <c r="L23" s="105"/>
      <c r="M23" s="105"/>
      <c r="N23" s="105"/>
      <c r="O23" s="105"/>
      <c r="P23" s="105"/>
      <c r="Q23" s="105"/>
      <c r="R23" s="105"/>
      <c r="S23" s="105"/>
      <c r="T23" s="105"/>
      <c r="U23" s="105"/>
      <c r="V23" s="105"/>
      <c r="W23" s="105"/>
      <c r="X23" s="105"/>
      <c r="Y23" s="105"/>
      <c r="Z23" s="105"/>
    </row>
    <row r="24" spans="1:26" ht="17.100000000000001" customHeight="1">
      <c r="A24" s="117"/>
      <c r="B24" s="118"/>
      <c r="C24" s="119"/>
      <c r="D24" s="119"/>
      <c r="E24" s="119"/>
      <c r="F24" s="119"/>
      <c r="G24" s="120"/>
      <c r="H24" s="120"/>
    </row>
  </sheetData>
  <mergeCells count="10">
    <mergeCell ref="H5:H6"/>
    <mergeCell ref="F1:H1"/>
    <mergeCell ref="A2:H2"/>
    <mergeCell ref="E4:F4"/>
    <mergeCell ref="A5:A6"/>
    <mergeCell ref="B5:B6"/>
    <mergeCell ref="C5:C6"/>
    <mergeCell ref="D5:E5"/>
    <mergeCell ref="F5:F6"/>
    <mergeCell ref="G5:G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8" sqref="C8"/>
    </sheetView>
  </sheetViews>
  <sheetFormatPr defaultRowHeight="15.75"/>
  <cols>
    <col min="2" max="2" width="37.625" customWidth="1"/>
    <col min="3" max="3" width="25.5" customWidth="1"/>
    <col min="258" max="258" width="37.625" customWidth="1"/>
    <col min="259" max="259" width="25.5" customWidth="1"/>
    <col min="514" max="514" width="37.625" customWidth="1"/>
    <col min="515" max="515" width="25.5" customWidth="1"/>
    <col min="770" max="770" width="37.625" customWidth="1"/>
    <col min="771" max="771" width="25.5" customWidth="1"/>
    <col min="1026" max="1026" width="37.625" customWidth="1"/>
    <col min="1027" max="1027" width="25.5" customWidth="1"/>
    <col min="1282" max="1282" width="37.625" customWidth="1"/>
    <col min="1283" max="1283" width="25.5" customWidth="1"/>
    <col min="1538" max="1538" width="37.625" customWidth="1"/>
    <col min="1539" max="1539" width="25.5" customWidth="1"/>
    <col min="1794" max="1794" width="37.625" customWidth="1"/>
    <col min="1795" max="1795" width="25.5" customWidth="1"/>
    <col min="2050" max="2050" width="37.625" customWidth="1"/>
    <col min="2051" max="2051" width="25.5" customWidth="1"/>
    <col min="2306" max="2306" width="37.625" customWidth="1"/>
    <col min="2307" max="2307" width="25.5" customWidth="1"/>
    <col min="2562" max="2562" width="37.625" customWidth="1"/>
    <col min="2563" max="2563" width="25.5" customWidth="1"/>
    <col min="2818" max="2818" width="37.625" customWidth="1"/>
    <col min="2819" max="2819" width="25.5" customWidth="1"/>
    <col min="3074" max="3074" width="37.625" customWidth="1"/>
    <col min="3075" max="3075" width="25.5" customWidth="1"/>
    <col min="3330" max="3330" width="37.625" customWidth="1"/>
    <col min="3331" max="3331" width="25.5" customWidth="1"/>
    <col min="3586" max="3586" width="37.625" customWidth="1"/>
    <col min="3587" max="3587" width="25.5" customWidth="1"/>
    <col min="3842" max="3842" width="37.625" customWidth="1"/>
    <col min="3843" max="3843" width="25.5" customWidth="1"/>
    <col min="4098" max="4098" width="37.625" customWidth="1"/>
    <col min="4099" max="4099" width="25.5" customWidth="1"/>
    <col min="4354" max="4354" width="37.625" customWidth="1"/>
    <col min="4355" max="4355" width="25.5" customWidth="1"/>
    <col min="4610" max="4610" width="37.625" customWidth="1"/>
    <col min="4611" max="4611" width="25.5" customWidth="1"/>
    <col min="4866" max="4866" width="37.625" customWidth="1"/>
    <col min="4867" max="4867" width="25.5" customWidth="1"/>
    <col min="5122" max="5122" width="37.625" customWidth="1"/>
    <col min="5123" max="5123" width="25.5" customWidth="1"/>
    <col min="5378" max="5378" width="37.625" customWidth="1"/>
    <col min="5379" max="5379" width="25.5" customWidth="1"/>
    <col min="5634" max="5634" width="37.625" customWidth="1"/>
    <col min="5635" max="5635" width="25.5" customWidth="1"/>
    <col min="5890" max="5890" width="37.625" customWidth="1"/>
    <col min="5891" max="5891" width="25.5" customWidth="1"/>
    <col min="6146" max="6146" width="37.625" customWidth="1"/>
    <col min="6147" max="6147" width="25.5" customWidth="1"/>
    <col min="6402" max="6402" width="37.625" customWidth="1"/>
    <col min="6403" max="6403" width="25.5" customWidth="1"/>
    <col min="6658" max="6658" width="37.625" customWidth="1"/>
    <col min="6659" max="6659" width="25.5" customWidth="1"/>
    <col min="6914" max="6914" width="37.625" customWidth="1"/>
    <col min="6915" max="6915" width="25.5" customWidth="1"/>
    <col min="7170" max="7170" width="37.625" customWidth="1"/>
    <col min="7171" max="7171" width="25.5" customWidth="1"/>
    <col min="7426" max="7426" width="37.625" customWidth="1"/>
    <col min="7427" max="7427" width="25.5" customWidth="1"/>
    <col min="7682" max="7682" width="37.625" customWidth="1"/>
    <col min="7683" max="7683" width="25.5" customWidth="1"/>
    <col min="7938" max="7938" width="37.625" customWidth="1"/>
    <col min="7939" max="7939" width="25.5" customWidth="1"/>
    <col min="8194" max="8194" width="37.625" customWidth="1"/>
    <col min="8195" max="8195" width="25.5" customWidth="1"/>
    <col min="8450" max="8450" width="37.625" customWidth="1"/>
    <col min="8451" max="8451" width="25.5" customWidth="1"/>
    <col min="8706" max="8706" width="37.625" customWidth="1"/>
    <col min="8707" max="8707" width="25.5" customWidth="1"/>
    <col min="8962" max="8962" width="37.625" customWidth="1"/>
    <col min="8963" max="8963" width="25.5" customWidth="1"/>
    <col min="9218" max="9218" width="37.625" customWidth="1"/>
    <col min="9219" max="9219" width="25.5" customWidth="1"/>
    <col min="9474" max="9474" width="37.625" customWidth="1"/>
    <col min="9475" max="9475" width="25.5" customWidth="1"/>
    <col min="9730" max="9730" width="37.625" customWidth="1"/>
    <col min="9731" max="9731" width="25.5" customWidth="1"/>
    <col min="9986" max="9986" width="37.625" customWidth="1"/>
    <col min="9987" max="9987" width="25.5" customWidth="1"/>
    <col min="10242" max="10242" width="37.625" customWidth="1"/>
    <col min="10243" max="10243" width="25.5" customWidth="1"/>
    <col min="10498" max="10498" width="37.625" customWidth="1"/>
    <col min="10499" max="10499" width="25.5" customWidth="1"/>
    <col min="10754" max="10754" width="37.625" customWidth="1"/>
    <col min="10755" max="10755" width="25.5" customWidth="1"/>
    <col min="11010" max="11010" width="37.625" customWidth="1"/>
    <col min="11011" max="11011" width="25.5" customWidth="1"/>
    <col min="11266" max="11266" width="37.625" customWidth="1"/>
    <col min="11267" max="11267" width="25.5" customWidth="1"/>
    <col min="11522" max="11522" width="37.625" customWidth="1"/>
    <col min="11523" max="11523" width="25.5" customWidth="1"/>
    <col min="11778" max="11778" width="37.625" customWidth="1"/>
    <col min="11779" max="11779" width="25.5" customWidth="1"/>
    <col min="12034" max="12034" width="37.625" customWidth="1"/>
    <col min="12035" max="12035" width="25.5" customWidth="1"/>
    <col min="12290" max="12290" width="37.625" customWidth="1"/>
    <col min="12291" max="12291" width="25.5" customWidth="1"/>
    <col min="12546" max="12546" width="37.625" customWidth="1"/>
    <col min="12547" max="12547" width="25.5" customWidth="1"/>
    <col min="12802" max="12802" width="37.625" customWidth="1"/>
    <col min="12803" max="12803" width="25.5" customWidth="1"/>
    <col min="13058" max="13058" width="37.625" customWidth="1"/>
    <col min="13059" max="13059" width="25.5" customWidth="1"/>
    <col min="13314" max="13314" width="37.625" customWidth="1"/>
    <col min="13315" max="13315" width="25.5" customWidth="1"/>
    <col min="13570" max="13570" width="37.625" customWidth="1"/>
    <col min="13571" max="13571" width="25.5" customWidth="1"/>
    <col min="13826" max="13826" width="37.625" customWidth="1"/>
    <col min="13827" max="13827" width="25.5" customWidth="1"/>
    <col min="14082" max="14082" width="37.625" customWidth="1"/>
    <col min="14083" max="14083" width="25.5" customWidth="1"/>
    <col min="14338" max="14338" width="37.625" customWidth="1"/>
    <col min="14339" max="14339" width="25.5" customWidth="1"/>
    <col min="14594" max="14594" width="37.625" customWidth="1"/>
    <col min="14595" max="14595" width="25.5" customWidth="1"/>
    <col min="14850" max="14850" width="37.625" customWidth="1"/>
    <col min="14851" max="14851" width="25.5" customWidth="1"/>
    <col min="15106" max="15106" width="37.625" customWidth="1"/>
    <col min="15107" max="15107" width="25.5" customWidth="1"/>
    <col min="15362" max="15362" width="37.625" customWidth="1"/>
    <col min="15363" max="15363" width="25.5" customWidth="1"/>
    <col min="15618" max="15618" width="37.625" customWidth="1"/>
    <col min="15619" max="15619" width="25.5" customWidth="1"/>
    <col min="15874" max="15874" width="37.625" customWidth="1"/>
    <col min="15875" max="15875" width="25.5" customWidth="1"/>
    <col min="16130" max="16130" width="37.625" customWidth="1"/>
    <col min="16131" max="16131" width="25.5" customWidth="1"/>
  </cols>
  <sheetData>
    <row r="1" spans="1:3">
      <c r="C1" s="127" t="s">
        <v>325</v>
      </c>
    </row>
    <row r="2" spans="1:3" s="126" customFormat="1" ht="17.45" customHeight="1">
      <c r="A2" s="126" t="s">
        <v>310</v>
      </c>
      <c r="C2" s="127"/>
    </row>
    <row r="3" spans="1:3" ht="66" customHeight="1">
      <c r="A3" s="188" t="s">
        <v>324</v>
      </c>
      <c r="B3" s="188"/>
      <c r="C3" s="188"/>
    </row>
    <row r="4" spans="1:3">
      <c r="C4" s="128" t="s">
        <v>284</v>
      </c>
    </row>
    <row r="5" spans="1:3" s="131" customFormat="1" ht="27.6" customHeight="1">
      <c r="A5" s="156" t="s">
        <v>84</v>
      </c>
      <c r="B5" s="156" t="s">
        <v>311</v>
      </c>
      <c r="C5" s="7" t="s">
        <v>312</v>
      </c>
    </row>
    <row r="6" spans="1:3" s="149" customFormat="1" ht="17.100000000000001" customHeight="1">
      <c r="A6" s="147">
        <v>1</v>
      </c>
      <c r="B6" s="154" t="s">
        <v>319</v>
      </c>
      <c r="C6" s="148"/>
    </row>
    <row r="7" spans="1:3" s="149" customFormat="1" ht="17.100000000000001" customHeight="1">
      <c r="A7" s="150">
        <v>2</v>
      </c>
      <c r="B7" s="155" t="s">
        <v>320</v>
      </c>
      <c r="C7" s="151"/>
    </row>
    <row r="8" spans="1:3" s="149" customFormat="1" ht="17.100000000000001" customHeight="1">
      <c r="A8" s="150">
        <v>3</v>
      </c>
      <c r="B8" s="151" t="s">
        <v>313</v>
      </c>
      <c r="C8" s="151"/>
    </row>
    <row r="9" spans="1:3" s="149" customFormat="1" ht="17.100000000000001" customHeight="1">
      <c r="A9" s="150"/>
      <c r="B9" s="151" t="s">
        <v>314</v>
      </c>
      <c r="C9" s="151"/>
    </row>
    <row r="10" spans="1:3" s="149" customFormat="1" ht="17.100000000000001" customHeight="1">
      <c r="A10" s="150">
        <v>4</v>
      </c>
      <c r="B10" s="155" t="s">
        <v>321</v>
      </c>
      <c r="C10" s="151"/>
    </row>
    <row r="11" spans="1:3" s="149" customFormat="1" ht="17.100000000000001" customHeight="1">
      <c r="A11" s="152"/>
      <c r="B11" s="153"/>
      <c r="C11" s="153"/>
    </row>
  </sheetData>
  <mergeCells count="1">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topLeftCell="A7" workbookViewId="0">
      <selection activeCell="C6" sqref="C6"/>
    </sheetView>
  </sheetViews>
  <sheetFormatPr defaultRowHeight="15.75"/>
  <cols>
    <col min="1" max="1" width="6.375" style="146" customWidth="1"/>
    <col min="2" max="2" width="54.25" customWidth="1"/>
    <col min="3" max="3" width="37.375" customWidth="1"/>
    <col min="257" max="257" width="6.375" customWidth="1"/>
    <col min="258" max="258" width="47.25" customWidth="1"/>
    <col min="259" max="259" width="19.625" customWidth="1"/>
    <col min="513" max="513" width="6.375" customWidth="1"/>
    <col min="514" max="514" width="47.25" customWidth="1"/>
    <col min="515" max="515" width="19.625" customWidth="1"/>
    <col min="769" max="769" width="6.375" customWidth="1"/>
    <col min="770" max="770" width="47.25" customWidth="1"/>
    <col min="771" max="771" width="19.625" customWidth="1"/>
    <col min="1025" max="1025" width="6.375" customWidth="1"/>
    <col min="1026" max="1026" width="47.25" customWidth="1"/>
    <col min="1027" max="1027" width="19.625" customWidth="1"/>
    <col min="1281" max="1281" width="6.375" customWidth="1"/>
    <col min="1282" max="1282" width="47.25" customWidth="1"/>
    <col min="1283" max="1283" width="19.625" customWidth="1"/>
    <col min="1537" max="1537" width="6.375" customWidth="1"/>
    <col min="1538" max="1538" width="47.25" customWidth="1"/>
    <col min="1539" max="1539" width="19.625" customWidth="1"/>
    <col min="1793" max="1793" width="6.375" customWidth="1"/>
    <col min="1794" max="1794" width="47.25" customWidth="1"/>
    <col min="1795" max="1795" width="19.625" customWidth="1"/>
    <col min="2049" max="2049" width="6.375" customWidth="1"/>
    <col min="2050" max="2050" width="47.25" customWidth="1"/>
    <col min="2051" max="2051" width="19.625" customWidth="1"/>
    <col min="2305" max="2305" width="6.375" customWidth="1"/>
    <col min="2306" max="2306" width="47.25" customWidth="1"/>
    <col min="2307" max="2307" width="19.625" customWidth="1"/>
    <col min="2561" max="2561" width="6.375" customWidth="1"/>
    <col min="2562" max="2562" width="47.25" customWidth="1"/>
    <col min="2563" max="2563" width="19.625" customWidth="1"/>
    <col min="2817" max="2817" width="6.375" customWidth="1"/>
    <col min="2818" max="2818" width="47.25" customWidth="1"/>
    <col min="2819" max="2819" width="19.625" customWidth="1"/>
    <col min="3073" max="3073" width="6.375" customWidth="1"/>
    <col min="3074" max="3074" width="47.25" customWidth="1"/>
    <col min="3075" max="3075" width="19.625" customWidth="1"/>
    <col min="3329" max="3329" width="6.375" customWidth="1"/>
    <col min="3330" max="3330" width="47.25" customWidth="1"/>
    <col min="3331" max="3331" width="19.625" customWidth="1"/>
    <col min="3585" max="3585" width="6.375" customWidth="1"/>
    <col min="3586" max="3586" width="47.25" customWidth="1"/>
    <col min="3587" max="3587" width="19.625" customWidth="1"/>
    <col min="3841" max="3841" width="6.375" customWidth="1"/>
    <col min="3842" max="3842" width="47.25" customWidth="1"/>
    <col min="3843" max="3843" width="19.625" customWidth="1"/>
    <col min="4097" max="4097" width="6.375" customWidth="1"/>
    <col min="4098" max="4098" width="47.25" customWidth="1"/>
    <col min="4099" max="4099" width="19.625" customWidth="1"/>
    <col min="4353" max="4353" width="6.375" customWidth="1"/>
    <col min="4354" max="4354" width="47.25" customWidth="1"/>
    <col min="4355" max="4355" width="19.625" customWidth="1"/>
    <col min="4609" max="4609" width="6.375" customWidth="1"/>
    <col min="4610" max="4610" width="47.25" customWidth="1"/>
    <col min="4611" max="4611" width="19.625" customWidth="1"/>
    <col min="4865" max="4865" width="6.375" customWidth="1"/>
    <col min="4866" max="4866" width="47.25" customWidth="1"/>
    <col min="4867" max="4867" width="19.625" customWidth="1"/>
    <col min="5121" max="5121" width="6.375" customWidth="1"/>
    <col min="5122" max="5122" width="47.25" customWidth="1"/>
    <col min="5123" max="5123" width="19.625" customWidth="1"/>
    <col min="5377" max="5377" width="6.375" customWidth="1"/>
    <col min="5378" max="5378" width="47.25" customWidth="1"/>
    <col min="5379" max="5379" width="19.625" customWidth="1"/>
    <col min="5633" max="5633" width="6.375" customWidth="1"/>
    <col min="5634" max="5634" width="47.25" customWidth="1"/>
    <col min="5635" max="5635" width="19.625" customWidth="1"/>
    <col min="5889" max="5889" width="6.375" customWidth="1"/>
    <col min="5890" max="5890" width="47.25" customWidth="1"/>
    <col min="5891" max="5891" width="19.625" customWidth="1"/>
    <col min="6145" max="6145" width="6.375" customWidth="1"/>
    <col min="6146" max="6146" width="47.25" customWidth="1"/>
    <col min="6147" max="6147" width="19.625" customWidth="1"/>
    <col min="6401" max="6401" width="6.375" customWidth="1"/>
    <col min="6402" max="6402" width="47.25" customWidth="1"/>
    <col min="6403" max="6403" width="19.625" customWidth="1"/>
    <col min="6657" max="6657" width="6.375" customWidth="1"/>
    <col min="6658" max="6658" width="47.25" customWidth="1"/>
    <col min="6659" max="6659" width="19.625" customWidth="1"/>
    <col min="6913" max="6913" width="6.375" customWidth="1"/>
    <col min="6914" max="6914" width="47.25" customWidth="1"/>
    <col min="6915" max="6915" width="19.625" customWidth="1"/>
    <col min="7169" max="7169" width="6.375" customWidth="1"/>
    <col min="7170" max="7170" width="47.25" customWidth="1"/>
    <col min="7171" max="7171" width="19.625" customWidth="1"/>
    <col min="7425" max="7425" width="6.375" customWidth="1"/>
    <col min="7426" max="7426" width="47.25" customWidth="1"/>
    <col min="7427" max="7427" width="19.625" customWidth="1"/>
    <col min="7681" max="7681" width="6.375" customWidth="1"/>
    <col min="7682" max="7682" width="47.25" customWidth="1"/>
    <col min="7683" max="7683" width="19.625" customWidth="1"/>
    <col min="7937" max="7937" width="6.375" customWidth="1"/>
    <col min="7938" max="7938" width="47.25" customWidth="1"/>
    <col min="7939" max="7939" width="19.625" customWidth="1"/>
    <col min="8193" max="8193" width="6.375" customWidth="1"/>
    <col min="8194" max="8194" width="47.25" customWidth="1"/>
    <col min="8195" max="8195" width="19.625" customWidth="1"/>
    <col min="8449" max="8449" width="6.375" customWidth="1"/>
    <col min="8450" max="8450" width="47.25" customWidth="1"/>
    <col min="8451" max="8451" width="19.625" customWidth="1"/>
    <col min="8705" max="8705" width="6.375" customWidth="1"/>
    <col min="8706" max="8706" width="47.25" customWidth="1"/>
    <col min="8707" max="8707" width="19.625" customWidth="1"/>
    <col min="8961" max="8961" width="6.375" customWidth="1"/>
    <col min="8962" max="8962" width="47.25" customWidth="1"/>
    <col min="8963" max="8963" width="19.625" customWidth="1"/>
    <col min="9217" max="9217" width="6.375" customWidth="1"/>
    <col min="9218" max="9218" width="47.25" customWidth="1"/>
    <col min="9219" max="9219" width="19.625" customWidth="1"/>
    <col min="9473" max="9473" width="6.375" customWidth="1"/>
    <col min="9474" max="9474" width="47.25" customWidth="1"/>
    <col min="9475" max="9475" width="19.625" customWidth="1"/>
    <col min="9729" max="9729" width="6.375" customWidth="1"/>
    <col min="9730" max="9730" width="47.25" customWidth="1"/>
    <col min="9731" max="9731" width="19.625" customWidth="1"/>
    <col min="9985" max="9985" width="6.375" customWidth="1"/>
    <col min="9986" max="9986" width="47.25" customWidth="1"/>
    <col min="9987" max="9987" width="19.625" customWidth="1"/>
    <col min="10241" max="10241" width="6.375" customWidth="1"/>
    <col min="10242" max="10242" width="47.25" customWidth="1"/>
    <col min="10243" max="10243" width="19.625" customWidth="1"/>
    <col min="10497" max="10497" width="6.375" customWidth="1"/>
    <col min="10498" max="10498" width="47.25" customWidth="1"/>
    <col min="10499" max="10499" width="19.625" customWidth="1"/>
    <col min="10753" max="10753" width="6.375" customWidth="1"/>
    <col min="10754" max="10754" width="47.25" customWidth="1"/>
    <col min="10755" max="10755" width="19.625" customWidth="1"/>
    <col min="11009" max="11009" width="6.375" customWidth="1"/>
    <col min="11010" max="11010" width="47.25" customWidth="1"/>
    <col min="11011" max="11011" width="19.625" customWidth="1"/>
    <col min="11265" max="11265" width="6.375" customWidth="1"/>
    <col min="11266" max="11266" width="47.25" customWidth="1"/>
    <col min="11267" max="11267" width="19.625" customWidth="1"/>
    <col min="11521" max="11521" width="6.375" customWidth="1"/>
    <col min="11522" max="11522" width="47.25" customWidth="1"/>
    <col min="11523" max="11523" width="19.625" customWidth="1"/>
    <col min="11777" max="11777" width="6.375" customWidth="1"/>
    <col min="11778" max="11778" width="47.25" customWidth="1"/>
    <col min="11779" max="11779" width="19.625" customWidth="1"/>
    <col min="12033" max="12033" width="6.375" customWidth="1"/>
    <col min="12034" max="12034" width="47.25" customWidth="1"/>
    <col min="12035" max="12035" width="19.625" customWidth="1"/>
    <col min="12289" max="12289" width="6.375" customWidth="1"/>
    <col min="12290" max="12290" width="47.25" customWidth="1"/>
    <col min="12291" max="12291" width="19.625" customWidth="1"/>
    <col min="12545" max="12545" width="6.375" customWidth="1"/>
    <col min="12546" max="12546" width="47.25" customWidth="1"/>
    <col min="12547" max="12547" width="19.625" customWidth="1"/>
    <col min="12801" max="12801" width="6.375" customWidth="1"/>
    <col min="12802" max="12802" width="47.25" customWidth="1"/>
    <col min="12803" max="12803" width="19.625" customWidth="1"/>
    <col min="13057" max="13057" width="6.375" customWidth="1"/>
    <col min="13058" max="13058" width="47.25" customWidth="1"/>
    <col min="13059" max="13059" width="19.625" customWidth="1"/>
    <col min="13313" max="13313" width="6.375" customWidth="1"/>
    <col min="13314" max="13314" width="47.25" customWidth="1"/>
    <col min="13315" max="13315" width="19.625" customWidth="1"/>
    <col min="13569" max="13569" width="6.375" customWidth="1"/>
    <col min="13570" max="13570" width="47.25" customWidth="1"/>
    <col min="13571" max="13571" width="19.625" customWidth="1"/>
    <col min="13825" max="13825" width="6.375" customWidth="1"/>
    <col min="13826" max="13826" width="47.25" customWidth="1"/>
    <col min="13827" max="13827" width="19.625" customWidth="1"/>
    <col min="14081" max="14081" width="6.375" customWidth="1"/>
    <col min="14082" max="14082" width="47.25" customWidth="1"/>
    <col min="14083" max="14083" width="19.625" customWidth="1"/>
    <col min="14337" max="14337" width="6.375" customWidth="1"/>
    <col min="14338" max="14338" width="47.25" customWidth="1"/>
    <col min="14339" max="14339" width="19.625" customWidth="1"/>
    <col min="14593" max="14593" width="6.375" customWidth="1"/>
    <col min="14594" max="14594" width="47.25" customWidth="1"/>
    <col min="14595" max="14595" width="19.625" customWidth="1"/>
    <col min="14849" max="14849" width="6.375" customWidth="1"/>
    <col min="14850" max="14850" width="47.25" customWidth="1"/>
    <col min="14851" max="14851" width="19.625" customWidth="1"/>
    <col min="15105" max="15105" width="6.375" customWidth="1"/>
    <col min="15106" max="15106" width="47.25" customWidth="1"/>
    <col min="15107" max="15107" width="19.625" customWidth="1"/>
    <col min="15361" max="15361" width="6.375" customWidth="1"/>
    <col min="15362" max="15362" width="47.25" customWidth="1"/>
    <col min="15363" max="15363" width="19.625" customWidth="1"/>
    <col min="15617" max="15617" width="6.375" customWidth="1"/>
    <col min="15618" max="15618" width="47.25" customWidth="1"/>
    <col min="15619" max="15619" width="19.625" customWidth="1"/>
    <col min="15873" max="15873" width="6.375" customWidth="1"/>
    <col min="15874" max="15874" width="47.25" customWidth="1"/>
    <col min="15875" max="15875" width="19.625" customWidth="1"/>
    <col min="16129" max="16129" width="6.375" customWidth="1"/>
    <col min="16130" max="16130" width="47.25" customWidth="1"/>
    <col min="16131" max="16131" width="19.625" customWidth="1"/>
  </cols>
  <sheetData>
    <row r="1" spans="1:3">
      <c r="C1" s="127" t="s">
        <v>326</v>
      </c>
    </row>
    <row r="2" spans="1:3" s="126" customFormat="1">
      <c r="A2" s="131" t="s">
        <v>310</v>
      </c>
    </row>
    <row r="3" spans="1:3">
      <c r="A3" s="189" t="s">
        <v>322</v>
      </c>
      <c r="B3" s="189"/>
      <c r="C3" s="189"/>
    </row>
    <row r="4" spans="1:3">
      <c r="A4" s="132"/>
      <c r="B4" s="132"/>
      <c r="C4" s="133" t="s">
        <v>94</v>
      </c>
    </row>
    <row r="5" spans="1:3" s="127" customFormat="1">
      <c r="A5" s="134" t="s">
        <v>84</v>
      </c>
      <c r="B5" s="134" t="s">
        <v>85</v>
      </c>
      <c r="C5" s="134" t="s">
        <v>102</v>
      </c>
    </row>
    <row r="6" spans="1:3" s="126" customFormat="1" ht="47.25">
      <c r="A6" s="135" t="s">
        <v>7</v>
      </c>
      <c r="B6" s="136" t="s">
        <v>315</v>
      </c>
      <c r="C6" s="137"/>
    </row>
    <row r="7" spans="1:3" s="126" customFormat="1">
      <c r="A7" s="138" t="s">
        <v>10</v>
      </c>
      <c r="B7" s="139" t="s">
        <v>323</v>
      </c>
      <c r="C7" s="140"/>
    </row>
    <row r="8" spans="1:3">
      <c r="A8" s="129">
        <v>1</v>
      </c>
      <c r="B8" s="141" t="s">
        <v>33</v>
      </c>
      <c r="C8" s="130"/>
    </row>
    <row r="9" spans="1:3">
      <c r="A9" s="129">
        <v>2</v>
      </c>
      <c r="B9" s="141" t="s">
        <v>34</v>
      </c>
      <c r="C9" s="130"/>
    </row>
    <row r="10" spans="1:3">
      <c r="A10" s="129">
        <v>3</v>
      </c>
      <c r="B10" s="141" t="s">
        <v>35</v>
      </c>
      <c r="C10" s="130"/>
    </row>
    <row r="11" spans="1:3">
      <c r="A11" s="129">
        <v>4</v>
      </c>
      <c r="B11" s="141" t="s">
        <v>36</v>
      </c>
      <c r="C11" s="130"/>
    </row>
    <row r="12" spans="1:3">
      <c r="A12" s="129">
        <v>5</v>
      </c>
      <c r="B12" s="141" t="s">
        <v>37</v>
      </c>
      <c r="C12" s="130"/>
    </row>
    <row r="13" spans="1:3">
      <c r="A13" s="129">
        <v>6</v>
      </c>
      <c r="B13" s="141" t="s">
        <v>39</v>
      </c>
      <c r="C13" s="130"/>
    </row>
    <row r="14" spans="1:3">
      <c r="A14" s="129">
        <v>7</v>
      </c>
      <c r="B14" s="141" t="s">
        <v>41</v>
      </c>
      <c r="C14" s="130"/>
    </row>
    <row r="15" spans="1:3">
      <c r="A15" s="129">
        <v>8</v>
      </c>
      <c r="B15" s="141" t="s">
        <v>43</v>
      </c>
      <c r="C15" s="130"/>
    </row>
    <row r="16" spans="1:3">
      <c r="A16" s="129">
        <v>9</v>
      </c>
      <c r="B16" s="141" t="s">
        <v>45</v>
      </c>
      <c r="C16" s="130"/>
    </row>
    <row r="17" spans="1:3">
      <c r="A17" s="129">
        <v>10</v>
      </c>
      <c r="B17" s="141" t="s">
        <v>47</v>
      </c>
      <c r="C17" s="130"/>
    </row>
    <row r="18" spans="1:3">
      <c r="A18" s="129">
        <v>11</v>
      </c>
      <c r="B18" s="141" t="s">
        <v>49</v>
      </c>
      <c r="C18" s="130"/>
    </row>
    <row r="19" spans="1:3">
      <c r="A19" s="129">
        <v>12</v>
      </c>
      <c r="B19" s="141" t="s">
        <v>51</v>
      </c>
      <c r="C19" s="130"/>
    </row>
    <row r="20" spans="1:3">
      <c r="A20" s="129">
        <v>13</v>
      </c>
      <c r="B20" s="141" t="s">
        <v>53</v>
      </c>
      <c r="C20" s="130"/>
    </row>
    <row r="21" spans="1:3" s="126" customFormat="1">
      <c r="A21" s="138" t="s">
        <v>67</v>
      </c>
      <c r="B21" s="142" t="s">
        <v>316</v>
      </c>
      <c r="C21" s="140"/>
    </row>
    <row r="22" spans="1:3" s="126" customFormat="1" ht="47.25">
      <c r="A22" s="138" t="s">
        <v>8</v>
      </c>
      <c r="B22" s="139" t="s">
        <v>317</v>
      </c>
      <c r="C22" s="140"/>
    </row>
    <row r="23" spans="1:3" s="126" customFormat="1">
      <c r="A23" s="138" t="s">
        <v>10</v>
      </c>
      <c r="B23" s="139" t="s">
        <v>323</v>
      </c>
      <c r="C23" s="140"/>
    </row>
    <row r="24" spans="1:3">
      <c r="A24" s="129">
        <v>1</v>
      </c>
      <c r="B24" s="141" t="s">
        <v>47</v>
      </c>
      <c r="C24" s="130"/>
    </row>
    <row r="25" spans="1:3">
      <c r="A25" s="129">
        <v>2</v>
      </c>
      <c r="B25" s="130" t="s">
        <v>318</v>
      </c>
      <c r="C25" s="130"/>
    </row>
    <row r="26" spans="1:3" s="126" customFormat="1">
      <c r="A26" s="143" t="s">
        <v>67</v>
      </c>
      <c r="B26" s="144" t="s">
        <v>316</v>
      </c>
      <c r="C26" s="145"/>
    </row>
  </sheetData>
  <mergeCells count="1">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Biểu CT 01</vt:lpstr>
      <vt:lpstr>Biểu CT 02</vt:lpstr>
      <vt:lpstr>Biểu CT 03</vt:lpstr>
      <vt:lpstr>Biểu CT 04</vt:lpstr>
      <vt:lpstr>Biểu CT 05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2021-10-05T05:11:06Z</dcterms:created>
  <dcterms:modified xsi:type="dcterms:W3CDTF">2021-10-05T10:38:24Z</dcterms:modified>
</cp:coreProperties>
</file>