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370" windowHeight="12300" tabRatio="456" activeTab="1"/>
  </bookViews>
  <sheets>
    <sheet name="Biểu 01 Mẫu lập DT tỉnh" sheetId="2" r:id="rId1"/>
    <sheet name="Biểu 02 Mẫu lập DT huyện" sheetId="1" r:id="rId2"/>
    <sheet name="Biểu 03 Mẫu quyết toán kinh phí" sheetId="3" r:id="rId3"/>
  </sheets>
  <externalReferences>
    <externalReference r:id="rId4"/>
  </externalReferences>
  <definedNames>
    <definedName name="___a1" hidden="1">{"'Sheet1'!$L$16"}</definedName>
    <definedName name="___PA3" hidden="1">{"'Sheet1'!$L$16"}</definedName>
    <definedName name="__a1"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dn400">#REF!</definedName>
    <definedName name="__ddn600">#REF!</definedName>
    <definedName name="__gon4">#REF!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om2">#REF!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7">#REF!</definedName>
    <definedName name="__km198">#REF!</definedName>
    <definedName name="__lap1">#REF!</definedName>
    <definedName name="__lap2">#REF!</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SO2" hidden="1">{"'Sheet1'!$L$16"}</definedName>
    <definedName name="__PA3" hidden="1">{"'Sheet1'!$L$16"}</definedName>
    <definedName name="__PL1242">#REF!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sat10">#REF!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ua20">#REF!</definedName>
    <definedName name="__sua30">#REF!</definedName>
    <definedName name="__TB1">#REF!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H1">#REF!</definedName>
    <definedName name="__TH2">#REF!</definedName>
    <definedName name="__TH3">#REF!</definedName>
    <definedName name="__VL100">#REF!</definedName>
    <definedName name="__vl2" hidden="1">{"'Sheet1'!$L$16"}</definedName>
    <definedName name="__VL250">#REF!</definedName>
    <definedName name="_1">#REF!</definedName>
    <definedName name="_1000A01">#N/A</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BLA100">#REF!</definedName>
    <definedName name="_2DAL201">#REF!</definedName>
    <definedName name="_3BLXMD">#REF!</definedName>
    <definedName name="_3TU0609">#REF!</definedName>
    <definedName name="_40x4">5100</definedName>
    <definedName name="_4CNT240">#REF!</definedName>
    <definedName name="_4CTL240">#REF!</definedName>
    <definedName name="_4FCO100">#REF!</definedName>
    <definedName name="_4HDCTT4">#REF!</definedName>
    <definedName name="_4HNCTT4">#REF!</definedName>
    <definedName name="_4LBCO01">#REF!</definedName>
    <definedName name="_boi1">#REF!</definedName>
    <definedName name="_boi2">#REF!</definedName>
    <definedName name="_boi3">#REF!</definedName>
    <definedName name="_boi4">#REF!</definedName>
    <definedName name="_btm10">#REF!</definedName>
    <definedName name="_btm100">#REF!</definedName>
    <definedName name="_BTM250">#REF!</definedName>
    <definedName name="_btM300">#REF!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dn400">#REF!</definedName>
    <definedName name="_ddn600">#REF!</definedName>
    <definedName name="_Fill" hidden="1">#REF!</definedName>
    <definedName name="_gon4">#REF!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om2">#REF!</definedName>
    <definedName name="_Key1" hidden="1">#REF!</definedName>
    <definedName name="_Key2" hidden="1">#REF!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ap1">#REF!</definedName>
    <definedName name="_lap2">#REF!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NSO2" hidden="1">{"'Sheet1'!$L$16"}</definedName>
    <definedName name="_Order1" hidden="1">255</definedName>
    <definedName name="_Order2" hidden="1">255</definedName>
    <definedName name="_PL1242">#REF!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sat10">#REF!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rt" hidden="1">#REF!</definedName>
    <definedName name="_sua20">#REF!</definedName>
    <definedName name="_sua30">#REF!</definedName>
    <definedName name="_TB1">#REF!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H1">#REF!</definedName>
    <definedName name="_TH2">#REF!</definedName>
    <definedName name="_TH3">#REF!</definedName>
    <definedName name="_VL100">#REF!</definedName>
    <definedName name="_vl2" hidden="1">{"'Sheet1'!$L$16"}</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bc">#REF!</definedName>
    <definedName name="AC120_">#REF!</definedName>
    <definedName name="AC35_">#REF!</definedName>
    <definedName name="AC50_">#REF!</definedName>
    <definedName name="AC70_">#REF!</definedName>
    <definedName name="AC95_">#REF!</definedName>
    <definedName name="ADAY">#REF!</definedName>
    <definedName name="ADP">#REF!</definedName>
    <definedName name="AKHAC">#REF!</definedName>
    <definedName name="All_Item">#REF!</definedName>
    <definedName name="ALPIN">#N/A</definedName>
    <definedName name="ALPJYOU">#N/A</definedName>
    <definedName name="ALPTOI">#N/A</definedName>
    <definedName name="ALTINH">#REF!</definedName>
    <definedName name="ANN">#REF!</definedName>
    <definedName name="anpha">#REF!</definedName>
    <definedName name="ANQD">#REF!</definedName>
    <definedName name="ANQQH">#REF!</definedName>
    <definedName name="anscount" hidden="1">3</definedName>
    <definedName name="ANSNN">#REF!</definedName>
    <definedName name="ANSNNxnk">#REF!</definedName>
    <definedName name="Anguon">#REF!</definedName>
    <definedName name="APC">#REF!</definedName>
    <definedName name="ATW">#REF!</definedName>
    <definedName name="ATRAM">#REF!</definedName>
    <definedName name="b_240">#REF!</definedName>
    <definedName name="b_280">#REF!</definedName>
    <definedName name="b_320">#REF!</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hu">#REF!</definedName>
    <definedName name="bb">{"Thuxm2.xls","Sheet1"}</definedName>
    <definedName name="BCBo" hidden="1">{"'Sheet1'!$L$16"}</definedName>
    <definedName name="BDAY">#REF!</definedName>
    <definedName name="benuoc">#REF!</definedName>
    <definedName name="bengam">#REF!</definedName>
    <definedName name="beta">#REF!</definedName>
    <definedName name="blkh">#REF!</definedName>
    <definedName name="blkh1">#REF!</definedName>
    <definedName name="Book2">#REF!</definedName>
    <definedName name="BOQ">#REF!</definedName>
    <definedName name="btcocM400">#REF!</definedName>
    <definedName name="btchiuaxitm300">#REF!</definedName>
    <definedName name="BTchiuaxm200">#REF!</definedName>
    <definedName name="BTlotm100">#REF!</definedName>
    <definedName name="BTRAM">#REF!</definedName>
    <definedName name="BU_CHENH_LECH_DZ0.4KV">#REF!</definedName>
    <definedName name="BU_CHENH_LECH_DZ22KV">#REF!</definedName>
    <definedName name="BU_CHENH_LECH_TBA">#REF!</definedName>
    <definedName name="Bulongma">8700</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a.1111">#REF!</definedName>
    <definedName name="ca.1111.th">#REF!</definedName>
    <definedName name="CACAU">298161</definedName>
    <definedName name="Can_doi">#REF!</definedName>
    <definedName name="cao">#REF!</definedName>
    <definedName name="cap">#REF!</definedName>
    <definedName name="cap0.7">#REF!</definedName>
    <definedName name="Cat">#REF!</definedName>
    <definedName name="Category_All">#REF!</definedName>
    <definedName name="CATIN">#N/A</definedName>
    <definedName name="CATJYOU">#N/A</definedName>
    <definedName name="catm">#REF!</definedName>
    <definedName name="catn">#REF!</definedName>
    <definedName name="CATSYU">#N/A</definedName>
    <definedName name="catvang">#REF!</definedName>
    <definedName name="CATREC">#N/A</definedName>
    <definedName name="CCS">#REF!</definedName>
    <definedName name="CDAY">#REF!</definedName>
    <definedName name="CDD">#REF!</definedName>
    <definedName name="CDDD">#REF!</definedName>
    <definedName name="CDDD1P">#REF!</definedName>
    <definedName name="CDDD1PHA">#REF!</definedName>
    <definedName name="CDDD3PHA">#REF!</definedName>
    <definedName name="Cdnum">#REF!</definedName>
    <definedName name="CK">#REF!</definedName>
    <definedName name="CL">#REF!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G">#REF!</definedName>
    <definedName name="Co">#REF!</definedName>
    <definedName name="coc">#REF!</definedName>
    <definedName name="cocbtct">#REF!</definedName>
    <definedName name="cocot">#REF!</definedName>
    <definedName name="cocott">#REF!</definedName>
    <definedName name="Cöï_ly_vaän_chuyeãn">#REF!</definedName>
    <definedName name="CÖÏ_LY_VAÄN_CHUYEÅN">#REF!</definedName>
    <definedName name="COMMON">#REF!</definedName>
    <definedName name="comong">#REF!</definedName>
    <definedName name="CON_EQP_COS">#REF!</definedName>
    <definedName name="CON_EQP_COST">#REF!</definedName>
    <definedName name="CONST_EQ">#REF!</definedName>
    <definedName name="Cong_HM_DTCT">#REF!</definedName>
    <definedName name="Cong_M_DTCT">#REF!</definedName>
    <definedName name="Cong_NC_DTCT">#REF!</definedName>
    <definedName name="Cong_VL_DTCT">#REF!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VER">#REF!</definedName>
    <definedName name="cpmtc">#REF!</definedName>
    <definedName name="cpnc">#REF!</definedName>
    <definedName name="cptt">#REF!</definedName>
    <definedName name="CPVC35">#REF!</definedName>
    <definedName name="CPVCDN">#REF!</definedName>
    <definedName name="cpvl">#REF!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n9697">#REF!</definedName>
    <definedName name="ctiep">#REF!</definedName>
    <definedName name="CTIET">#REF!</definedName>
    <definedName name="CTRAM">#REF!</definedName>
    <definedName name="CU_LY_VAN_CHUYEN_GIA_QUYEN">#REF!</definedName>
    <definedName name="CU_LY_VAN_CHUYEN_THU_CONG">#REF!</definedName>
    <definedName name="CURRENCY">#REF!</definedName>
    <definedName name="cx">#REF!</definedName>
    <definedName name="CH">#REF!</definedName>
    <definedName name="chon">#REF!</definedName>
    <definedName name="chon1">#REF!</definedName>
    <definedName name="chon2">#REF!</definedName>
    <definedName name="chon3">#REF!</definedName>
    <definedName name="D_7101A_B">#REF!</definedName>
    <definedName name="da1x2">#REF!</definedName>
    <definedName name="dahoc">#REF!</definedName>
    <definedName name="dam">#REF!</definedName>
    <definedName name="danducsan">#REF!</definedName>
    <definedName name="dao">#REF!</definedName>
    <definedName name="DAT">#REF!</definedName>
    <definedName name="DATA_DATA2_List">#REF!</definedName>
    <definedName name="_xlnm.Database">#REF!</definedName>
    <definedName name="DATDAO">#REF!</definedName>
    <definedName name="DCL_22">12117600</definedName>
    <definedName name="DCL_35">25490000</definedName>
    <definedName name="dd">#REF!</definedName>
    <definedName name="DDAY">#REF!</definedName>
    <definedName name="DDK">#REF!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gbdII">#REF!</definedName>
    <definedName name="DGCTI592">#REF!</definedName>
    <definedName name="DGNC">#REF!</definedName>
    <definedName name="dgqndn">#REF!</definedName>
    <definedName name="DGTV">#REF!</definedName>
    <definedName name="dgvl">#REF!</definedName>
    <definedName name="DGVT">#REF!</definedName>
    <definedName name="dhom">#REF!</definedName>
    <definedName name="dien">#REF!</definedName>
    <definedName name="dientichck">#REF!</definedName>
    <definedName name="dinh2">#REF!</definedName>
    <definedName name="DLCC">#REF!</definedName>
    <definedName name="DM">#REF!</definedName>
    <definedName name="dm56bxd">#REF!</definedName>
    <definedName name="DN">#REF!</definedName>
    <definedName name="DNN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ument_array">{"Thuxm2.xls","Sheet1"}</definedName>
    <definedName name="DON_GIA_3282">#REF!</definedName>
    <definedName name="DON_GIA_3283">#REF!</definedName>
    <definedName name="DON_GIA_3285">#REF!</definedName>
    <definedName name="DON_GIA_VAN_CHUYEN_36">#REF!</definedName>
    <definedName name="dongia">#REF!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PK1p1nc">#REF!</definedName>
    <definedName name="DSPK1p1vl">#REF!</definedName>
    <definedName name="DSPK1pnc">#REF!</definedName>
    <definedName name="DSPK1pvl">#REF!</definedName>
    <definedName name="DSTD_Clear">[0]!DSTD_Clear</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aån">#REF!</definedName>
    <definedName name="duan">#REF!</definedName>
    <definedName name="DUCANH" hidden="1">{"'Sheet1'!$L$16"}</definedName>
    <definedName name="DutoanDongmo">#REF!</definedName>
    <definedName name="emb">#REF!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_xlnm.Extract">#REF!</definedName>
    <definedName name="F">#REF!</definedName>
    <definedName name="FACTOR">#REF!</definedName>
    <definedName name="FI_12">4820</definedName>
    <definedName name="G_ME">#REF!</definedName>
    <definedName name="gach">#REF!</definedName>
    <definedName name="geo">#REF!</definedName>
    <definedName name="gg">#REF!</definedName>
    <definedName name="ghip">#REF!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tb">#REF!</definedName>
    <definedName name="gtbtt">#REF!</definedName>
    <definedName name="gtst">#REF!</definedName>
    <definedName name="GTXL">#REF!</definedName>
    <definedName name="Gxl">#REF!</definedName>
    <definedName name="gxltt">#REF!</definedName>
    <definedName name="gia">#REF!</definedName>
    <definedName name="Gia_CT">#REF!</definedName>
    <definedName name="GIA_CU_LY_VAN_CHUYEN">#REF!</definedName>
    <definedName name="gia_tien">#REF!</definedName>
    <definedName name="gia_tien_BTN">#REF!</definedName>
    <definedName name="Gia_VT">#REF!</definedName>
    <definedName name="GIAVLIEUTN">#REF!</definedName>
    <definedName name="Giocong">#REF!</definedName>
    <definedName name="h" hidden="1">{"'Sheet1'!$L$16"}</definedName>
    <definedName name="H_THUCTT">#REF!</definedName>
    <definedName name="H_THUCHTHH">#REF!</definedName>
    <definedName name="HANG" hidden="1">{#N/A,#N/A,FALSE,"Chi tiÆt"}</definedName>
    <definedName name="HCM">#REF!</definedName>
    <definedName name="HE_SO_KHO_KHAN_CANG_DAY">#REF!</definedName>
    <definedName name="Heä_soá_laép_xaø_H">1.7</definedName>
    <definedName name="heä_soá_sình_laày">#REF!</definedName>
    <definedName name="hh">#REF!</definedName>
    <definedName name="HHcat">#REF!</definedName>
    <definedName name="HHda">#REF!</definedName>
    <definedName name="HHTT">#REF!</definedName>
    <definedName name="HHUHOI">[0]!HHUHOI</definedName>
    <definedName name="hien">#REF!</definedName>
    <definedName name="HIHIHIHOI" hidden="1">{"'Sheet1'!$L$16"}</definedName>
    <definedName name="Hinh_thuc">#REF!</definedName>
    <definedName name="HiÕu">#REF!</definedName>
    <definedName name="HJKL" hidden="1">{"'Sheet1'!$L$16"}</definedName>
    <definedName name="HOME_MANP">#REF!</definedName>
    <definedName name="HOMEOFFICE_COST">#REF!</definedName>
    <definedName name="hs">#REF!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#REF!</definedName>
    <definedName name="HT">#REF!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THH">#REF!</definedName>
    <definedName name="huy">#REF!</definedName>
    <definedName name="I">#REF!</definedName>
    <definedName name="IDLAB_COST">#REF!</definedName>
    <definedName name="IND_LAB">#REF!</definedName>
    <definedName name="INDMANP">#REF!</definedName>
    <definedName name="j">#REF!</definedName>
    <definedName name="j356C8">#REF!</definedName>
    <definedName name="K">#REF!</definedName>
    <definedName name="k2b">#REF!</definedName>
    <definedName name="kco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l_ME">#REF!</definedName>
    <definedName name="KLTHDN">#REF!</definedName>
    <definedName name="KLVANKHUON">#REF!</definedName>
    <definedName name="kp1ph">#REF!</definedName>
    <definedName name="KQ_Truong">#REF!</definedName>
    <definedName name="KSTK">#REF!</definedName>
    <definedName name="KVC">#REF!</definedName>
    <definedName name="KH_Chang">#REF!</definedName>
    <definedName name="Khac">#REF!</definedName>
    <definedName name="KHOI_LUONG_DAT_DAO_DAP">#REF!</definedName>
    <definedName name="Khong_can_doi">#REF!</definedName>
    <definedName name="L">#REF!</definedName>
    <definedName name="L_mong">#REF!</definedName>
    <definedName name="L63x6">5800</definedName>
    <definedName name="lan">#REF!</definedName>
    <definedName name="lanhto">#REF!</definedName>
    <definedName name="LAP_DAT_TBA">#REF!</definedName>
    <definedName name="LBS_22">107800000</definedName>
    <definedName name="LIET_KE_VI_TRI_DZ0.4KV">#REF!</definedName>
    <definedName name="LIET_KE_VI_TRI_DZ22KV">#REF!</definedName>
    <definedName name="LK_hathe">#REF!</definedName>
    <definedName name="Lmk">#REF!</definedName>
    <definedName name="lntt">#REF!</definedName>
    <definedName name="Loai_TD">#REF!</definedName>
    <definedName name="lVC">#REF!</definedName>
    <definedName name="M0.4">#REF!</definedName>
    <definedName name="M12aavl">#REF!</definedName>
    <definedName name="M12ba3p">#REF!</definedName>
    <definedName name="M12bb1p">#REF!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AVANKHUON">#REF!</definedName>
    <definedName name="MAVLTHDN">#REF!</definedName>
    <definedName name="Mba1p">#REF!</definedName>
    <definedName name="Mba3p">#REF!</definedName>
    <definedName name="Mbb3p">#REF!</definedName>
    <definedName name="mc">#REF!</definedName>
    <definedName name="MG_A">#REF!</definedName>
    <definedName name="MN">#REF!</definedName>
    <definedName name="mongbang">#REF!</definedName>
    <definedName name="mongdon">#REF!</definedName>
    <definedName name="Moùng">#REF!</definedName>
    <definedName name="MSCT">#REF!</definedName>
    <definedName name="mtcdg">#REF!</definedName>
    <definedName name="MTMAC12">#REF!</definedName>
    <definedName name="mtram">#REF!</definedName>
    <definedName name="myle">#REF!</definedName>
    <definedName name="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c">#REF!</definedName>
    <definedName name="nc_btm10">#REF!</definedName>
    <definedName name="nc_btm100">#REF!</definedName>
    <definedName name="nc3p">#REF!</definedName>
    <definedName name="NCBD100">#REF!</definedName>
    <definedName name="NCBD200">#REF!</definedName>
    <definedName name="NCBD250">#REF!</definedName>
    <definedName name="NCcap0.7">#REF!</definedName>
    <definedName name="NCcap1">#REF!</definedName>
    <definedName name="NCCT3p">#REF!</definedName>
    <definedName name="ncdg">#REF!</definedName>
    <definedName name="NCKT">#REF!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903p">#REF!</definedName>
    <definedName name="nin3p">#REF!</definedName>
    <definedName name="nind">#REF!</definedName>
    <definedName name="nind1p">#REF!</definedName>
    <definedName name="nind3p">#REF!</definedName>
    <definedName name="NINDnc">#REF!</definedName>
    <definedName name="nindnc1p">#REF!</definedName>
    <definedName name="NINDvc">#REF!</definedName>
    <definedName name="NINDvl">#REF!</definedName>
    <definedName name="nindvl1p">#REF!</definedName>
    <definedName name="NINnc">#REF!</definedName>
    <definedName name="nint1p">#REF!</definedName>
    <definedName name="nintnc1p">#REF!</definedName>
    <definedName name="nintvl1p">#REF!</definedName>
    <definedName name="NINvc">#REF!</definedName>
    <definedName name="NINvl">#REF!</definedName>
    <definedName name="ning1p">#REF!</definedName>
    <definedName name="ningnc1p">#REF!</definedName>
    <definedName name="ningvl1p">#REF!</definedName>
    <definedName name="nl">#REF!</definedName>
    <definedName name="nl1p">#REF!</definedName>
    <definedName name="nl3p">#REF!</definedName>
    <definedName name="nlht">#REF!</definedName>
    <definedName name="NLTK1p">#REF!</definedName>
    <definedName name="nn">#REF!</definedName>
    <definedName name="nn1p">#REF!</definedName>
    <definedName name="nn3p">#REF!</definedName>
    <definedName name="No">#REF!</definedName>
    <definedName name="NQD">#REF!</definedName>
    <definedName name="NQQH">#REF!</definedName>
    <definedName name="NSNN">#REF!</definedName>
    <definedName name="nx">#REF!</definedName>
    <definedName name="Ngay">#REF!</definedName>
    <definedName name="NH">#REF!</definedName>
    <definedName name="NHAÂN_COÂNG">BTRAM</definedName>
    <definedName name="nhn">#REF!</definedName>
    <definedName name="NHot">#REF!</definedName>
    <definedName name="nhu">#REF!</definedName>
    <definedName name="nhua">#REF!</definedName>
    <definedName name="nhuad">#REF!</definedName>
    <definedName name="ophom">#REF!</definedName>
    <definedName name="osc">#REF!</definedName>
    <definedName name="PA">#REF!</definedName>
    <definedName name="panen">#REF!</definedName>
    <definedName name="PC">#REF!</definedName>
    <definedName name="PLKL">#REF!</definedName>
    <definedName name="PRICE">#REF!</definedName>
    <definedName name="PRICE1">#REF!</definedName>
    <definedName name="_xlnm.Print_Area" localSheetId="1">'Biểu 02 Mẫu lập DT huyện'!$A$1:$K$109</definedName>
    <definedName name="_xlnm.Print_Area" localSheetId="2">'Biểu 03 Mẫu quyết toán kinh phí'!$A$1:$K$108</definedName>
    <definedName name="_xlnm.Print_Area">#REF!</definedName>
    <definedName name="_xlnm.Print_Titles" localSheetId="0">'Biểu 01 Mẫu lập DT tỉnh'!$6:$6</definedName>
    <definedName name="_xlnm.Print_Titles" localSheetId="1">'Biểu 02 Mẫu lập DT huyện'!$7:$7</definedName>
    <definedName name="_xlnm.Print_Titles" localSheetId="2">'Biểu 03 Mẫu quyết toán kinh phí'!$6:$6</definedName>
    <definedName name="_xlnm.Print_Titles">#N/A</definedName>
    <definedName name="PRINT_TITLES_MI">#REF!</definedName>
    <definedName name="PRINTA">#REF!</definedName>
    <definedName name="PRINTB">#REF!</definedName>
    <definedName name="PRINTC">#REF!</definedName>
    <definedName name="PROPOSAL">#REF!</definedName>
    <definedName name="pt">#REF!</definedName>
    <definedName name="PT_Duong">#REF!</definedName>
    <definedName name="ptdg">#REF!</definedName>
    <definedName name="PTDG_cau">#REF!</definedName>
    <definedName name="PTNC">#REF!</definedName>
    <definedName name="pvd">#REF!</definedName>
    <definedName name="Phan_cap">#REF!</definedName>
    <definedName name="PHAN_DIEN_DZ0.4KV">#REF!</definedName>
    <definedName name="PHAN_DIEN_TBA">#REF!</definedName>
    <definedName name="PHAN_MUA_SAM_DZ0.4KV">#REF!</definedName>
    <definedName name="Phi_le_phi">#REF!</definedName>
    <definedName name="phu_luc_vua">#REF!</definedName>
    <definedName name="qtdm">#REF!</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ong1">#REF!</definedName>
    <definedName name="rong2">#REF!</definedName>
    <definedName name="rong3">#REF!</definedName>
    <definedName name="rong4">#REF!</definedName>
    <definedName name="rong5">#REF!</definedName>
    <definedName name="rong6">#REF!</definedName>
    <definedName name="san">#REF!</definedName>
    <definedName name="sand">#REF!</definedName>
    <definedName name="SCT">#REF!</definedName>
    <definedName name="SCH">#REF!</definedName>
    <definedName name="sd1p">#REF!</definedName>
    <definedName name="sd3p">#REF!</definedName>
    <definedName name="SDMONG">#REF!</definedName>
    <definedName name="sho">#REF!</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g">#REF!</definedName>
    <definedName name="soc3p">#REF!</definedName>
    <definedName name="Soi">#REF!</definedName>
    <definedName name="soichon12">#REF!</definedName>
    <definedName name="soichon24">#REF!</definedName>
    <definedName name="soichon46">#REF!</definedName>
    <definedName name="solieu">#REF!</definedName>
    <definedName name="SPEC">#REF!</definedName>
    <definedName name="SPECSUMMARY">#REF!</definedName>
    <definedName name="ss">#REF!</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MMARY">#REF!</definedName>
    <definedName name="sur">#REF!</definedName>
    <definedName name="t">#REF!</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7m">#REF!</definedName>
    <definedName name="t8m">#REF!</definedName>
    <definedName name="Tæng_c_ng_suÊt_hiÖn_t_i">"THOP"</definedName>
    <definedName name="TAN">#REF!</definedName>
    <definedName name="TaxTV">10%</definedName>
    <definedName name="TaxXL">5%</definedName>
    <definedName name="TBA">#REF!</definedName>
    <definedName name="tbtram">#REF!</definedName>
    <definedName name="TBXD">#REF!</definedName>
    <definedName name="TC">#REF!</definedName>
    <definedName name="TC_NHANH1">#REF!</definedName>
    <definedName name="TD">#REF!</definedName>
    <definedName name="TD12vl">#REF!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t">#REF!</definedName>
    <definedName name="tdtr2cnc">#REF!</definedName>
    <definedName name="tdtr2cvl">#REF!</definedName>
    <definedName name="tdvl1p">#REF!</definedName>
    <definedName name="tenck">#REF!</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T">#REF!</definedName>
    <definedName name="TITAN">#REF!</definedName>
    <definedName name="tk">#REF!</definedName>
    <definedName name="TLAC120">#REF!</definedName>
    <definedName name="TLAC35">#REF!</definedName>
    <definedName name="TLAC50">#REF!</definedName>
    <definedName name="TLAC70">#REF!</definedName>
    <definedName name="TLAC95">#REF!</definedName>
    <definedName name="Tle">#REF!</definedName>
    <definedName name="Tonmai">#REF!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thep">#REF!</definedName>
    <definedName name="tongthetich">#REF!</definedName>
    <definedName name="TPLRP">#REF!</definedName>
    <definedName name="TT_1P">#REF!</definedName>
    <definedName name="TT_3p">#REF!</definedName>
    <definedName name="ttbt">#REF!</definedName>
    <definedName name="TTDD1P">#REF!</definedName>
    <definedName name="TTDKKH">#REF!</definedName>
    <definedName name="tthi">#REF!</definedName>
    <definedName name="ttronmk">#REF!</definedName>
    <definedName name="tv75nc">#REF!</definedName>
    <definedName name="tv75vl">#REF!</definedName>
    <definedName name="TW">#REF!</definedName>
    <definedName name="ty_le">#REF!</definedName>
    <definedName name="ty_le_BTN">#REF!</definedName>
    <definedName name="Ty_le1">#REF!</definedName>
    <definedName name="thang">#REF!</definedName>
    <definedName name="thanhtien">#REF!</definedName>
    <definedName name="THchon">#REF!</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goc25_60">#REF!</definedName>
    <definedName name="thepgoc63_75">#REF!</definedName>
    <definedName name="thepgoc80_100">#REF!</definedName>
    <definedName name="thepma">10500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t">#REF!</definedName>
    <definedName name="upnoc">#REF!</definedName>
    <definedName name="uu">#REF!</definedName>
    <definedName name="VAÄT_LIEÄU">"ATRAM"</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tu">#REF!</definedName>
    <definedName name="vbtchongnuocm300">#REF!</definedName>
    <definedName name="vbtm150">#REF!</definedName>
    <definedName name="vbtm300">#REF!</definedName>
    <definedName name="vbtm400">#REF!</definedName>
    <definedName name="VC">#REF!</definedName>
    <definedName name="vccot">#REF!</definedName>
    <definedName name="vcdc">#REF!</definedName>
    <definedName name="vct">#REF!</definedName>
    <definedName name="vctb">#REF!</definedName>
    <definedName name="VCVBT1">#REF!</definedName>
    <definedName name="VCVBT2">#REF!</definedName>
    <definedName name="VCHT">#REF!</definedName>
    <definedName name="vd3p">#REF!</definedName>
    <definedName name="vgk">#REF!</definedName>
    <definedName name="vgt">#REF!</definedName>
    <definedName name="vkcauthang">#REF!</definedName>
    <definedName name="vksan">#REF!</definedName>
    <definedName name="vl">#REF!</definedName>
    <definedName name="vl3p">#REF!</definedName>
    <definedName name="Vlcap0.7">#REF!</definedName>
    <definedName name="VLcap1">#REF!</definedName>
    <definedName name="VLCT3p">#REF!</definedName>
    <definedName name="vldg">#REF!</definedName>
    <definedName name="vldn400">#REF!</definedName>
    <definedName name="vldn600">#REF!</definedName>
    <definedName name="VLIEU">#REF!</definedName>
    <definedName name="VLM">#REF!</definedName>
    <definedName name="vltram">#REF!</definedName>
    <definedName name="vr3p">#REF!</definedName>
    <definedName name="Vua">#REF!</definedName>
    <definedName name="W">#REF!</definedName>
    <definedName name="wrn.chi._.tiÆt." hidden="1">{#N/A,#N/A,FALSE,"Chi tiÆt"}</definedName>
    <definedName name="X">#REF!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CCT">0.5</definedName>
    <definedName name="xd0.6">#REF!</definedName>
    <definedName name="xd1.3">#REF!</definedName>
    <definedName name="xd1.5">#REF!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vc">#REF!</definedName>
    <definedName name="XIGvl">#REF!</definedName>
    <definedName name="ximang">#REF!</definedName>
    <definedName name="xin">#REF!</definedName>
    <definedName name="xin190">#REF!</definedName>
    <definedName name="xin190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t1p">#REF!</definedName>
    <definedName name="XINvc">#REF!</definedName>
    <definedName name="XINvl">#REF!</definedName>
    <definedName name="xing1p">#REF!</definedName>
    <definedName name="xingnc1p">#REF!</definedName>
    <definedName name="xingvl1p">#REF!</definedName>
    <definedName name="xit">#REF!</definedName>
    <definedName name="xit1">#REF!</definedName>
    <definedName name="xit1p">#REF!</definedName>
    <definedName name="xit3p">#REF!</definedName>
    <definedName name="XITnc">#REF!</definedName>
    <definedName name="XITvc">#REF!</definedName>
    <definedName name="XITvl">#REF!</definedName>
    <definedName name="xk0.6">#REF!</definedName>
    <definedName name="xk1.3">#REF!</definedName>
    <definedName name="xk1.5">#REF!</definedName>
    <definedName name="xld1.4">#REF!</definedName>
    <definedName name="xlk1.4">#REF!</definedName>
    <definedName name="xmcax">#REF!</definedName>
    <definedName name="xn">#REF!</definedName>
    <definedName name="xx">#REF!</definedName>
    <definedName name="y">#REF!</definedName>
    <definedName name="z">#REF!</definedName>
    <definedName name="ZXD">#REF!</definedName>
    <definedName name="ZYX">#REF!</definedName>
    <definedName name="ZZZ">#REF!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3" i="3" s="1"/>
  <c r="K83" i="1"/>
  <c r="K30" i="1"/>
  <c r="K26" i="1" s="1"/>
  <c r="K77" i="1" s="1"/>
  <c r="I59" i="3" l="1"/>
  <c r="A2" i="2"/>
  <c r="J39" i="3"/>
  <c r="J31" i="3"/>
  <c r="H31" i="3"/>
  <c r="J30" i="3"/>
  <c r="H30" i="3"/>
  <c r="J29" i="3"/>
  <c r="H29" i="3"/>
  <c r="J28" i="3"/>
  <c r="H28" i="3"/>
  <c r="J26" i="3"/>
  <c r="K25" i="3"/>
  <c r="J25" i="3"/>
  <c r="K24" i="3"/>
  <c r="J24" i="3"/>
  <c r="H24" i="3"/>
  <c r="J20" i="3"/>
  <c r="J16" i="3"/>
  <c r="E47" i="1" l="1"/>
  <c r="E24" i="1"/>
  <c r="J39" i="2"/>
  <c r="J31" i="2"/>
  <c r="H31" i="2"/>
  <c r="J30" i="2"/>
  <c r="H30" i="2"/>
  <c r="J29" i="2"/>
  <c r="H29" i="2"/>
  <c r="J28" i="2"/>
  <c r="H28" i="2"/>
  <c r="J26" i="2"/>
  <c r="K25" i="2"/>
  <c r="J25" i="2"/>
  <c r="K24" i="2"/>
  <c r="J24" i="2"/>
  <c r="H24" i="2"/>
  <c r="J20" i="2"/>
  <c r="J16" i="2"/>
  <c r="N100" i="1" l="1"/>
  <c r="N99" i="1"/>
  <c r="M83" i="1"/>
  <c r="M80" i="1"/>
  <c r="N74" i="1"/>
  <c r="N72" i="1"/>
  <c r="N68" i="1"/>
  <c r="N67" i="1"/>
  <c r="N65" i="1"/>
  <c r="N64" i="1"/>
  <c r="N62" i="1"/>
  <c r="N61" i="1"/>
  <c r="O55" i="1"/>
  <c r="N55" i="1"/>
  <c r="L55" i="1"/>
  <c r="P54" i="1"/>
  <c r="O54" i="1"/>
  <c r="N54" i="1"/>
  <c r="N50" i="1"/>
  <c r="L50" i="1"/>
  <c r="N49" i="1"/>
  <c r="L49" i="1"/>
  <c r="N48" i="1"/>
  <c r="L48" i="1"/>
  <c r="N47" i="1"/>
  <c r="L47" i="1"/>
  <c r="H47" i="1"/>
  <c r="N44" i="1"/>
  <c r="N43" i="1"/>
  <c r="L43" i="1"/>
  <c r="O42" i="1"/>
  <c r="N42" i="1"/>
  <c r="L42" i="1"/>
  <c r="O40" i="1"/>
  <c r="N40" i="1"/>
  <c r="O39" i="1"/>
  <c r="N39" i="1"/>
  <c r="L39" i="1"/>
  <c r="N35" i="1"/>
  <c r="N34" i="1"/>
  <c r="N32" i="1"/>
  <c r="N31" i="1"/>
  <c r="N30" i="1"/>
  <c r="N26" i="1"/>
  <c r="N24" i="1"/>
  <c r="H24" i="1"/>
  <c r="N23" i="1"/>
  <c r="N21" i="1"/>
  <c r="S20" i="1"/>
  <c r="N20" i="1"/>
  <c r="S19" i="1"/>
  <c r="N19" i="1"/>
  <c r="L19" i="1"/>
  <c r="S14" i="1"/>
  <c r="N14" i="1"/>
  <c r="S13" i="1"/>
  <c r="N13" i="1"/>
  <c r="O24" i="1" l="1"/>
  <c r="P42" i="1"/>
  <c r="R54" i="1"/>
  <c r="P55" i="1"/>
  <c r="O100" i="1"/>
  <c r="O14" i="1"/>
</calcChain>
</file>

<file path=xl/sharedStrings.xml><?xml version="1.0" encoding="utf-8"?>
<sst xmlns="http://schemas.openxmlformats.org/spreadsheetml/2006/main" count="540" uniqueCount="185">
  <si>
    <t>Đơn vị tính: Đồng</t>
  </si>
  <si>
    <t>ĐVT</t>
  </si>
  <si>
    <t>Số lượng</t>
  </si>
  <si>
    <t>Đơn giá/Định mức</t>
  </si>
  <si>
    <t>Thành tiền</t>
  </si>
  <si>
    <t>TỔNG CỘNG</t>
  </si>
  <si>
    <t>A</t>
  </si>
  <si>
    <t>CÁC NỘI DUNG CHI, MỨC CHI THEO ĐIỀU 2, ĐIỀU 3 THÔNG TƯ SỐ 102/2020/TT-BTC</t>
  </si>
  <si>
    <t>Chi xây dựng các văn bản hướng dẫn phục vụ công tác bầu cử; các báo cáo, văn bản liên quan đến công tác bầu cử (Khoản 1 Điều 2 Thông tư số 102/2020/TT-BTC)</t>
  </si>
  <si>
    <t>a</t>
  </si>
  <si>
    <t>Chi xây dựng các văn bản quy phạm pháp luật về bầu cử</t>
  </si>
  <si>
    <t>b</t>
  </si>
  <si>
    <t>Chi xây dựng các văn bản liên quan đến công tác bầu cử do Ủy ban bầu cử, Uỷ ban Mặt trận tổ quốc các cấp; Phòng Nội vụ ban hành  (Kế hoạch, văn bản chuyên môn hướng dẫn công tác bầu cử, báo cáo tổng kết, biên bản tổng kết cuộc bầu cử)</t>
  </si>
  <si>
    <t xml:space="preserve"> -</t>
  </si>
  <si>
    <t>Cấp huyện (Phòng nội vụ, UB MTTQ cấp huyện; UB bầu cử cấp huyện)</t>
  </si>
  <si>
    <t>Văn bản</t>
  </si>
  <si>
    <t>Cấp xã (UB MTTQ cấp xã; UB bầu cử cấp xã)</t>
  </si>
  <si>
    <t>Chi tổ chức hội nghị (Khoản 5 Điều 2 Thông tư số 102/2020/TT-BTC)</t>
  </si>
  <si>
    <t>2.1</t>
  </si>
  <si>
    <t>Hội nghị triển khai, hướng dẫn công tác bầu cử, hội nghị trực tuyến, hội nghị hiệp thương, hội nghị cử tri; Hội nghị tập huấn, hội nghị giao ban, hội nghị tổng kết, khen thưởng.</t>
  </si>
  <si>
    <t xml:space="preserve">Chi tổ chức hội nghị </t>
  </si>
  <si>
    <t>-</t>
  </si>
  <si>
    <t>Tiền hội trường phục vụ hội nghị (bao gồm điện, nước,…)</t>
  </si>
  <si>
    <t xml:space="preserve"> + </t>
  </si>
  <si>
    <t>Cấp huyện (phòng nội vụ, UB MTTQ cấp huyện; UB bầu cử cấp huyện)</t>
  </si>
  <si>
    <t>Hội nghị</t>
  </si>
  <si>
    <t xml:space="preserve"> +</t>
  </si>
  <si>
    <t>Nước uống</t>
  </si>
  <si>
    <t>Người</t>
  </si>
  <si>
    <t>Trang trí khánh tiết</t>
  </si>
  <si>
    <t>Cấp huyện</t>
  </si>
  <si>
    <t>Cấp xã</t>
  </si>
  <si>
    <t>Hỗ trợ tiền ăn cho đại biểu là khách mời không hưởng lương từ NSNN</t>
  </si>
  <si>
    <t>Chi tổ chức tập huấn cho cán bộ tham gia phục vụ công tác bầu cử (nếu có)</t>
  </si>
  <si>
    <t>2.2</t>
  </si>
  <si>
    <t>Hội nghị tiếp xúc cử tri, vận động bầu cử</t>
  </si>
  <si>
    <t>Số hội nghị tính theo Thông tri số 13/TT-MTTW-BTT ngày 19/1/2021 của Ban Thường trực - MTTQ VN</t>
  </si>
  <si>
    <t>Chi công tác chỉ đạo, kiểm tra, giám sát bầu cử của Hội đồng nhân dân, Ủy ban bầu cử và Ủy ban Mặt trận Tổ quốc các cấp</t>
  </si>
  <si>
    <t>Chi công tác phí và hỗ trợ xăng xe đi lại</t>
  </si>
  <si>
    <t>Công tác phí cấp huyện</t>
  </si>
  <si>
    <t>+</t>
  </si>
  <si>
    <t xml:space="preserve">Chi công tác phí </t>
  </si>
  <si>
    <t>người</t>
  </si>
  <si>
    <t xml:space="preserve">Dự kiến 3 đoàn x 6 người (1 trưởng đoàn; 5 thành viên tham gia đoàn giám sát = 6 người)  x 3 lần x 2 ngày/lần 
</t>
  </si>
  <si>
    <t>Chi hỗ trợ xăng xe</t>
  </si>
  <si>
    <t>lít</t>
  </si>
  <si>
    <t>Bỏ BCĐ</t>
  </si>
  <si>
    <t>Công tác phí cấp xã</t>
  </si>
  <si>
    <t>km</t>
  </si>
  <si>
    <t>Chi khác liên quan đến công tác chỉ đạo, kiểm tra, giám sát bầu cử</t>
  </si>
  <si>
    <t>Chi bồi dưỡng thành viên đoàn giám sát (Ngoài chế độ công tác phí ở trên)</t>
  </si>
  <si>
    <t xml:space="preserve"> -&gt;</t>
  </si>
  <si>
    <t>Trưởng đoàn giám sát</t>
  </si>
  <si>
    <t>Người/buổi</t>
  </si>
  <si>
    <t>Dự kiến 3 đoàn/huyện,tp x 1 người x 3 lần giám sát x 2 ngày/lần  x 2 buổi/ngày = 36</t>
  </si>
  <si>
    <t>Thành viên chính thức đoàn giám sát</t>
  </si>
  <si>
    <t>Dự kiến 3 đoàn/huyện,tp x 2 người x 3 lần giám sát x 2 ngày/lần x 2 buổi/ngày = 72</t>
  </si>
  <si>
    <t>Cán bộ, công chức, viên chức phục vụ trực tiếp đoàn giám sát (Công chức, phục vụ, phóng viên Báo, Đài phát thanh Truyền hình)</t>
  </si>
  <si>
    <t>Cán bộ, công chức, viên chức phục vụ gián tiếp đoàn giám sát (lái xe, bảo vệ lãnh đạo)</t>
  </si>
  <si>
    <t>Dự kiến 3 đoàn/huyện,tp x 1 người x 3 lần giám sát x 2 ngày/lần x 2 buổi/ngày =36</t>
  </si>
  <si>
    <t>Chi xây dựng báo cáo kết quả kiểm tra, giám sát: Báo cáo tổng hợp kết quả của từng đoàn công tác; báo cáo tổng hợp kết quả của đợt kiểm tra, giám sát; báo cáo tổng hợp kết quả của các đợt kiểm tra giám sát</t>
  </si>
  <si>
    <t>3 đoàn giám sát x 3 lần + 3 báo cáo tổng hợp kết quả từng đợt x 1 huyện, tp + 1 báo cáo tổng hợp tất cả các đợt x 1 huyện =13</t>
  </si>
  <si>
    <t>x 2 lần x 1 người x 1 ngày/lần x 2 buổi/ngày</t>
  </si>
  <si>
    <t>Chi công tác tiếp công dân, giải quyết khiếu nại, tố cáo; giám sát hoạt động khiếu nại, tố cáo về công tác bầu cử (Khoản 7 Điều 2 Thông tư số 102/2020/TT-BTC)</t>
  </si>
  <si>
    <t>Người được giao trực tiếp công dân</t>
  </si>
  <si>
    <t>Người phục vụ trực tiếp việc tiếp công dân</t>
  </si>
  <si>
    <t>c</t>
  </si>
  <si>
    <t>Người phục vụ gián tiếp việc tiếp công dân</t>
  </si>
  <si>
    <t>Chi phí hành chính cho công tác bầu cử (Khoản 8 Điều 2 Thông tư số 102/2020/TT-BTC)</t>
  </si>
  <si>
    <t>Chi khoán hỗ trợ cước điện thoại di động cho những người trực tiếp phục vụ trong đợt bầu cử</t>
  </si>
  <si>
    <t>Trưởng ban bầu cử, trưởng tiểu ban trùng trong thành viên UBBC</t>
  </si>
  <si>
    <t>Chi đóng hòm phiếu (trường hợp hòm phiếu cũ không thể dùng được)</t>
  </si>
  <si>
    <t>Chi khắc dấu của tổ chức bầu cử (trường hợp dấu cũ không thể dùng được)</t>
  </si>
  <si>
    <t>d</t>
  </si>
  <si>
    <t>Chi làm bảng niêm yết danh sách bầu cử (trường hợp chưa có bảng niêm yết hoặc bảng cũ không thể dùng được hoặc cần phải bổ sung)</t>
  </si>
  <si>
    <t>đ</t>
  </si>
  <si>
    <t>Chi thuê địa điểm bỏ phiếu (Điểm c Khoản 8 Điều 3 Thông tư số 102/2020/TT-BTC)</t>
  </si>
  <si>
    <t>e</t>
  </si>
  <si>
    <t>Chi trang trí, thuê loa đài tại các tổ bầu cử (Điểm d Khoản 8 Điều 3 Thông tư số 102/2020/TT-BTC)</t>
  </si>
  <si>
    <t>Chi bồi dưỡng cho những người trực tiếp phục vụ trong đợt bầu cử</t>
  </si>
  <si>
    <t>Bồi dưỡng các đối tượng được huy động, trưng tập trực tiếp phục vụ công tác bầu cử (ngoài các đối tượng đã được huy động, trưng tập tham gia tại các Tiểu ban, các tổ giúp việc, Tổ bầu cử), không bao gồm những ngày tham gia đoàn kiểm tra, giám sát; phục vụ trực tiếp giải quyết khiếu nại, tố cáo về bầu cử, ngày trước ngày bầu cử và ngày bầu cử.</t>
  </si>
  <si>
    <t>Người/ ngày</t>
  </si>
  <si>
    <t>Các nội dung chi, mức chi thực hiện theo quy định tại Điều 2, Điều 3 Thông tư số 102/2020/TT-BTC ngày 23/11/2020 của Bộ Tài chính, thanh toán theo các chứng từ chi hợp pháp trên cơ sở dự toán được cấp có thẩm quyền phê duyệt gồm các khoản chi:</t>
  </si>
  <si>
    <t>Chi in ấn tài liệu, ấn phẩm phục vụ bầu cử (Khoản 2 Điều 2 Thông tư số 102/2020/TT-BTC)</t>
  </si>
  <si>
    <t>Chi trang thiết bị phục vụ Ủy ban bầu cử các cấp (Khoản 3 Điều 2 Thông tư số 102/2020/TT-BTC</t>
  </si>
  <si>
    <t>Chi cho công tác bảo đảm an ninh, trật tự, thông tin, tuyên truyền, hướng dẫn và vận động bầu cử (Khoản 4 Điều 2 Thông tư số 102/2020/TT-BTC)</t>
  </si>
  <si>
    <t>Chi vận chuyển phiếu bầu, quản lý và kiểm phiếu bầu (Điểm b Khoản 6 Điều 3 Thông tư số 102/2020/TT-BTC)</t>
  </si>
  <si>
    <t>Tự cân đối từ ngân sách huyện</t>
  </si>
  <si>
    <t>Chi văn phòng phẩm (Điểm a Khoản 8 Điều 3 Thông tư số 102/2020/TT-BTC)</t>
  </si>
  <si>
    <t>(Bao gồm cả văn phòng phẩm tại chi hội nghị Mục 2)</t>
  </si>
  <si>
    <t>Chi khác phục vụ trực tiếp cho công tác bầu cử (Bao gồm các khoản chi phát sinh theo thực tế chưa được quy định mức chi tại các mục trên và các văn bản quy phạm pháp luật khác) (Điểm g Khoản 8 Điều 3 Thông tư số 102/2020/TT-BTC)</t>
  </si>
  <si>
    <t>8 huyện, thành phố</t>
  </si>
  <si>
    <t>B</t>
  </si>
  <si>
    <t>CÁC NỘI DUNG CHI, MỨC CHI CÓ TÍNH CHẤT ĐẶC THÙ (Khoản 2 Điều 4 Thông tư số 102/2020/TT-BTC)</t>
  </si>
  <si>
    <t>Chi xây dựng các văn bản liên quan đến công tác bầu cử do Ban chỉ đạo cấp huyện, xã ban hành  (Kế hoạch, văn bản chuyên môn hướng dẫn công tác bầu cử, báo cáo tổng kết)</t>
  </si>
  <si>
    <t xml:space="preserve">Cấp huyện </t>
  </si>
  <si>
    <t xml:space="preserve">Cấp xã </t>
  </si>
  <si>
    <t>Hỗ trợ Tổ giúp việc</t>
  </si>
  <si>
    <t>Hỗ trợ cước phí điện thoại di động cho Tổ trưởng Tổ giúp việc</t>
  </si>
  <si>
    <t>01 Tổ trưởng tổ giúp việc x 1 huyện x 3 tháng</t>
  </si>
  <si>
    <t>Hỗ trợ tổ bầu cử</t>
  </si>
  <si>
    <t>50 đại biểu/ Hội nghị x Tổng số hội nghị cấp huyện, cấp xã</t>
  </si>
  <si>
    <t>Hội nghị lấy ý kiến cử tri tại Doanh nghiệp, hợp tác xã; Hội nghị lấy ý kiến cử tri tại nơi cư trú</t>
  </si>
  <si>
    <t>NỘI DUNG CHI</t>
  </si>
  <si>
    <t>Ghi chú cách tính</t>
  </si>
  <si>
    <t>Dự kiến 16 Hội nghị: 3 HN triển khai, hướng dẫn; 3 HN hiệp thương; HN giao ban của UBBC mỗi tháng 01 lần x 5 tháng; 2 HN tổng kết, khen thưởng; 3 HN dự kiến phát sinh</t>
  </si>
  <si>
    <t>Dự kiến 8 hội nghị/ xã x Số lượng xã trên dịa bàn huyện ( 3 HN hiệp thương; HN giao ban UBBC mỗi tháng 01 lần x 2 tháng; 1 HN tổng kết, khen thưởng;  2 HN dự kiến phát sinh)</t>
  </si>
  <si>
    <t>Tính tương ứng với số lượng hội nghị ở trên</t>
  </si>
  <si>
    <t>Số lượng thôn x 2 người x 1 buổi x 1 hội nghị triển khai, hướng dẫn công tác bầu cử</t>
  </si>
  <si>
    <t>Tổ chức 01 cuộc tập huấn tại  huyện, thành phố. Tối đa 20 triệu đồng/huyện</t>
  </si>
  <si>
    <t>Số lượng xã x 3 cuộc</t>
  </si>
  <si>
    <t>Số lượng tổ bầu cử x 3 cuộc</t>
  </si>
  <si>
    <t>g</t>
  </si>
  <si>
    <t>Dự kiến 4 văn bản (1 kế hoạch, 1 văn bản hướng dẫn, 1 báo cáo tổng kế, 1 văn bản dự kiến phát sinh = 4 văn bản * 1 huyện )</t>
  </si>
  <si>
    <t>Dự kiến 4 văn bản (1 kế hoạch, 1 văn bản hướng dẫn, 1 báo cáo tổng kế, 1 văn bản dự kiến phát sinh) * số lượng xã</t>
  </si>
  <si>
    <t>01 Tổ trưởng tổ giúp việc x Số lượng xã x 3 tháng</t>
  </si>
  <si>
    <t>Số lượng  điểm cần thuê thực tế</t>
  </si>
  <si>
    <t>Tính theo số lượng các tổ bầu cử, khoán 1.000.000 đồng/tổ</t>
  </si>
  <si>
    <t>Khoán theo số lượng xã trên địa bàn theo mức 5 triệu đồng/xã</t>
  </si>
  <si>
    <t>Khoán theo mức 20 triệu đồng/huyện</t>
  </si>
  <si>
    <t>Khoán theo mức 50 triệu đồng/huyện</t>
  </si>
  <si>
    <t>Trung bình 100km/xã, tổ bầu cử (2 chiều đi và về) x số lượng xã x 3 lần = 2.400 km x 15 lít/100km = 360km</t>
  </si>
  <si>
    <t>Trung bình 30km/tổ bầu cử (2 chiều đi và về) x Số tổ bầu cử x 1,5 lần</t>
  </si>
  <si>
    <t>Thuyết minh rõ số lượng từng loại văn bản</t>
  </si>
  <si>
    <t>Thuyết minh rõ tên loại hội nghị, số lượng các thành phần tham dự.</t>
  </si>
  <si>
    <t>Tính theo kế hoạch kiểm tra giám sát của Uỷ ban bầu cử; Hội đồng nhân dân và Uỷ ban Mặt trận Tổ quốc</t>
  </si>
  <si>
    <t>Thuyết minh rõ số cuộc, số người, số ngày thực hiện</t>
  </si>
  <si>
    <t>Thuyết minh rõ số lượng các thành viên, kèm theo Quyết định thành lập đoàn kiểm tra, giám sát công tác bầu cử</t>
  </si>
  <si>
    <t>Số lượng tương ứng với số lượng đoàn giám sát ở trên</t>
  </si>
  <si>
    <t>Trên cơ sở kế hoạch tiếp công dân, giải quyết khiếu nại tổ cáo của UBBC</t>
  </si>
  <si>
    <t>Người phục vụ trực tiếp</t>
  </si>
  <si>
    <t>Người được giao trực tiếp</t>
  </si>
  <si>
    <t xml:space="preserve"> Số lượng tính theo Quyết định được cấp có thẩm quyền phê duyệt</t>
  </si>
  <si>
    <t>Tính theo kết quả rà soát</t>
  </si>
  <si>
    <t>Chi xây dựng các văn bản liên quan đến công tác bầu cử do Ban chỉ đạo ban hành  (Kế hoạch, văn bản chuyên môn hướng dẫn công tác bầu cử, báo cáo tổng kết)</t>
  </si>
  <si>
    <t>Số lượng theo quyết định phê duyệt của cấp có thẩm quyền</t>
  </si>
  <si>
    <t>Có dự toán chi tiết, thuyết minh rõ số liệu đưa vào tính toán, Bao gồm cả văn phòng phẩm tại chi hội nghị Mục 2.</t>
  </si>
  <si>
    <t>Nhu cầu thực tế địa phương thực hiện</t>
  </si>
  <si>
    <t>Ghi chú hướng dẫn cách tính theo nguyên tắc phân bổ</t>
  </si>
  <si>
    <t>Chi xây dựng các văn bản liên quan đến công tác bầu cử do Ủy ban bầu cử, Uỷ ban Mặt trận tổ quốc các cấp; Sở Nội vụ ban hành  (Kế hoạch, văn bản chuyên môn hướng dẫn công tác bầu cử, báo cáo tổng kết, biên bản tổng kết cuộc bầu cử)</t>
  </si>
  <si>
    <t>Trên cơ sở kế hoạch tiếp công dân, giải quyết khiếu nại tổ cáo của UBBC các cấp. Ngân sách tỉnh hỗ trợ kinh phí tối đa cho 20 ngày /huyện, 20 ngày/xã, 03 người /ngày.</t>
  </si>
  <si>
    <t>Bồi dưỡng đối với tất cả các lực lượng trực tiếp tham gia phục vụ bầu cử (ngày trước ngày bầu cử và ngày bầu cử )</t>
  </si>
  <si>
    <t>Số lượng thành viên các tổ chức bầu cử x 2 ngày</t>
  </si>
  <si>
    <t>Có dự toán chi tiết kèm theo, chủ động sử dụng ngân sách huyện</t>
  </si>
  <si>
    <t>Ngân sách tỉnh tính chi công tác thông tin, tuyên truyền cho 8 huyện, tp theo số lượng tổ bầu cử của từng huyện, tp với mức 1.000.000 đồng/tổ.</t>
  </si>
  <si>
    <t>Dưới 200 cử tri</t>
  </si>
  <si>
    <t>Từ 200 đến dưới 400 cử tri</t>
  </si>
  <si>
    <t>Từ 400 đến dưới 800 cử tri</t>
  </si>
  <si>
    <t>Từ 800 cử tri trở lên</t>
  </si>
  <si>
    <t>Tính theo số cử tri các Tổ bầu cử thực tế trên địa bàn</t>
  </si>
  <si>
    <t>Uỷ ban bầu cử, Trưởng ban bầu cử, trường tiểu ban bầu cử</t>
  </si>
  <si>
    <t>Dự kiến 2 kế hoạch, 2 văn bản hướng dẫn, 1 báo cáo tổng kết, 1 biên bản tổng thể, 2 văn bản dự kiến phát sinh = 8 văn bản x Số lượng xã trên địa bàn huyện</t>
  </si>
  <si>
    <t xml:space="preserve">Uỷ ban bầu cử; Trưởng ban bầu cử, Trưởng tiểu ban bầu cử, </t>
  </si>
  <si>
    <t>Thuyết minh rõ số lượng, theo quyết định cấp có thẩm quyền phê duyệt</t>
  </si>
  <si>
    <t xml:space="preserve"> Thuyết minh rõ số liệu đưa vào dự toán</t>
  </si>
  <si>
    <t>Tên đơn vị, địa phương</t>
  </si>
  <si>
    <t xml:space="preserve">Ghi chú </t>
  </si>
  <si>
    <t>BIỂU TỔNG HỢP NHU CẦU KINH PHÍ THỰC HIỆN CÔNG TÁC BẦU CỬ ĐẠI BIỂU QUỐC HỘI KHOÁ XV VÀ HĐND CÁC CẤP
NHIỆM KỲ 2021-2026</t>
  </si>
  <si>
    <t>BIỂU TỔNG HỢP QUYẾT TOÁN KINH PHÍ THỰC HIỆN CÔNG TÁC BẦU CỬ ĐẠI BIỂU QUỐC HỘI KHOÁ XV VÀ ĐẠI BIỂU HĐND CÁC CẤP NHIỆM KỲ 2021-2026</t>
  </si>
  <si>
    <t xml:space="preserve"> - Kiểm tra, giám sát của UBBC cấp xã: Số lượng đoàn  x 1 lần x 3 người                                         - Kiểm tra, giám sát của HĐND cấp xã: Dự kiến số lượng đoàn  HĐND xã  (giám sát 50% số Tổ bầu cử) x 1 lần x 3 người x50%</t>
  </si>
  <si>
    <t xml:space="preserve">Dự kiến mỗi xã chia 02 đoàn kiểm tra;  Theo đó: Số lượng đoàn x 2 lần giám sát  x 1 báo cáo + số lượng xã x 3 báo cáo </t>
  </si>
  <si>
    <t>Chỉ được bố trí kinh phí khi văn bản đó có phạm vi  toàn huyện hoặc toàn xã do Ban chỉ đạo, Ủy ban bầu cử, Ủy ban Mặt trận tổ quốc các cấp, Phòng Nội vụ ban hành (khoán đến sản phẩm cuối cùng, gồm: Kế hoạch, văn bản chuyên môn hướng dẫn công tác bầu cử, báo cáo tổng kết, biên bản tổng kết cuộc bầu cử trong toàn tỉnh, huyện, xã).</t>
  </si>
  <si>
    <t>Số hội nghị tính theo Thông tri số 13/TT-MTTW-BTT ngày 19/1/2021 của Ban Thường trực - MTTQ VN và thực tế tại tỉnh</t>
  </si>
  <si>
    <t xml:space="preserve">Uỷ ban bầu cử cấp tỉnh; Trưởng ban bầu cử, Trưởng tiểu ban bầu cử cấp tỉnh, </t>
  </si>
  <si>
    <t>Đề nghị có dự toán chi tiết, thuyết minh rõ số liệu đưa vào tính toán.</t>
  </si>
  <si>
    <t>Bồi dưỡng các đối tượng được huy động, trưng tập thuộc đối tượng không hưởng lương từ NSNN trực tiếp phục vụ công tác bầu cử (nếu có) ( không bao gồm những ngày tham gia đoàn kiểm tra, giám sát; phục vụ trực tiếp giải quyết khiếu nại, tố cáo về bầu cử, ngày trước ngày bầu cử và ngày bầu cử).</t>
  </si>
  <si>
    <t>Uỷ viên uỷ ban bầu cử; Trưởng ban bầu cử, Tổ trưởng Tổ bầu cử</t>
  </si>
  <si>
    <t xml:space="preserve">Hội nghị cử tri tại Doanh nghiệp, hợp tác xã; </t>
  </si>
  <si>
    <t>Do ngân sách các huyện, thành phố đảm bảo (nếu có)</t>
  </si>
  <si>
    <t>Hội nghị cử tri tại nơi cư trú</t>
  </si>
  <si>
    <t>Ngân sách tỉnh hỗ trợ cấp xã tối đa lấy ý kiến mỗi thôn 01 lần. Số lượng thôn x 1 lần ý kiến cử tri</t>
  </si>
  <si>
    <t>Xác định phần ngân sách tỉnh hỗ trợ (Tính theo nguyên tắc phân bổ )</t>
  </si>
  <si>
    <t>Phần ngân sách các huyện, thành phố đảm bảo (Chênh lệch giữa cột 4 và cột 7)</t>
  </si>
  <si>
    <t>Các lực lượng trực tiếp tham gia phục vụ bầu cử x150.000 đồng x 2 ngày</t>
  </si>
  <si>
    <t>Đối tượng huy động, trưng tập</t>
  </si>
  <si>
    <t>Tổ bầu cử</t>
  </si>
  <si>
    <t>06 người x Số lượng xã x 6 ngày x50.000 đồng</t>
  </si>
  <si>
    <t>15 người x Số lượng Tổ bầu cử x 6 ngày x 50.000 đồng</t>
  </si>
  <si>
    <t>Đề nghị có dự toán chi tiết kèm theo. Thuyết minh rõ số liệu đưa vào dự toán</t>
  </si>
  <si>
    <t>(Kèm theo Công văn số           STC-TCHCSN ngày       tháng 3 năm 2021 của Sở Tài chính)</t>
  </si>
  <si>
    <t>Tên đơn vị:</t>
  </si>
  <si>
    <t>Tên huyện, thành phố:</t>
  </si>
  <si>
    <t>Dự kiến 3 kế hoạch, 3 văn bản hướng dẫn, 2 báo cáo tổng kết, 1 biên bản tổng thể, 3 văn bản dự kiến phát sinh = 12 văn bản</t>
  </si>
  <si>
    <t>Bồi dưỡng các đối tượng không hưởng lương từ NSNN được huy động, trưng tập phục vụ trực tiếp công tác bầu cử (nếu có) (không bao gồm những ngày tham gia đoàn kiểm tra, giám sát; phục vụ trực tiếp giải quyết khiếu nại, tố cáo về bầu cử, ngày trước ngày bầu cử và ngày bầu cử).</t>
  </si>
  <si>
    <t>Bồi dưỡng các đối tượng không hưởng lương từ NSNN: gồm các đối tượng thuộc Tổ bầu cử và đối tượng được huy động, trưng tập trực tiếp phục vụ công tác bầu cử  (không bao gồm những ngày tham gia đoàn kiểm tra, giám sát; phục vụ trực tiếp giải quyết khiếu nại, tố cáo về bầu cử, ngày trước ngày bầu cử và ngày bầu cử).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</si>
</sst>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_(* #,##0.0_);_(* \(#,##0.0\);_(* &quot;-&quot;??_);_(@_)"/>
  </numFmts>
  <fonts count="12" x14ac:knownFonts="1">
    <font>
      <sz val="11"/>
      <color theme="1"/>
      <name val="Times New Roman"/>
      <family val="2"/>
    </font>
    <font>
      <sz val="11"/>
      <color indexed="8"/>
      <name val="Calibri"/>
      <family val="2"/>
    </font>
    <font>
      <b/>
      <sz val="14"/>
      <name val="Times New Roman"/>
      <family val="1"/>
    </font>
    <font>
      <sz val="12"/>
      <name val="Times New Roman"/>
      <family val="1"/>
    </font>
    <font>
      <i/>
      <sz val="14"/>
      <name val="Times New Roman"/>
      <family val="1"/>
    </font>
    <font>
      <sz val="14"/>
      <name val="Times New Roman"/>
      <family val="1"/>
    </font>
    <font>
      <b/>
      <sz val="12"/>
      <name val="Times New Roman"/>
      <family val="1"/>
    </font>
    <font>
      <sz val="12"/>
      <color rgb="FFFF0000"/>
      <name val="Times New Roman"/>
      <family val="1"/>
    </font>
    <font>
      <b/>
      <sz val="13"/>
      <color theme="1"/>
      <name val="Times New Roman"/>
      <family val="1"/>
    </font>
    <font>
      <sz val="11"/>
      <color theme="1"/>
      <name val="Calibri"/>
      <family val="2"/>
      <scheme val="minor"/>
    </font>
    <font>
      <b/>
      <sz val="13"/>
      <name val="Times New Roman"/>
      <family val="1"/>
    </font>
    <font>
      <i/>
      <sz val="12"/>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164" fontId="9" fillId="0" borderId="0" applyFont="0" applyFill="0" applyBorder="0" applyAlignment="0" applyProtection="0"/>
    <xf numFmtId="0" fontId="1" fillId="0" borderId="0"/>
    <xf numFmtId="164" fontId="1" fillId="0" borderId="0" applyFont="0" applyFill="0" applyBorder="0" applyAlignment="0" applyProtection="0"/>
  </cellStyleXfs>
  <cellXfs count="139">
    <xf numFmtId="0" fontId="0" fillId="0" borderId="0" xfId="0"/>
    <xf numFmtId="0" fontId="3" fillId="0" borderId="0" xfId="2" applyFont="1" applyFill="1" applyAlignment="1">
      <alignment vertical="center" wrapText="1"/>
    </xf>
    <xf numFmtId="0" fontId="5" fillId="0" borderId="0" xfId="2" applyFont="1" applyFill="1" applyBorder="1" applyAlignment="1">
      <alignment horizontal="center" vertical="center" wrapText="1"/>
    </xf>
    <xf numFmtId="0" fontId="3" fillId="0" borderId="0" xfId="2" applyFont="1" applyFill="1" applyBorder="1" applyAlignment="1">
      <alignment vertical="center" wrapText="1"/>
    </xf>
    <xf numFmtId="3" fontId="3" fillId="0" borderId="0" xfId="2" applyNumberFormat="1" applyFont="1" applyFill="1" applyBorder="1" applyAlignment="1">
      <alignment vertical="center" wrapText="1"/>
    </xf>
    <xf numFmtId="0" fontId="2" fillId="0" borderId="2" xfId="2"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0" fontId="6" fillId="0" borderId="3" xfId="0" applyFont="1" applyFill="1" applyBorder="1" applyAlignment="1">
      <alignment horizontal="center" vertical="center" wrapText="1"/>
    </xf>
    <xf numFmtId="3" fontId="6" fillId="0" borderId="3" xfId="0" applyNumberFormat="1" applyFont="1" applyFill="1" applyBorder="1" applyAlignment="1">
      <alignment vertical="center" wrapText="1"/>
    </xf>
    <xf numFmtId="3" fontId="2" fillId="0" borderId="3" xfId="2" applyNumberFormat="1" applyFont="1" applyFill="1" applyBorder="1" applyAlignment="1">
      <alignment horizontal="center" vertical="center" wrapText="1"/>
    </xf>
    <xf numFmtId="0" fontId="2" fillId="0" borderId="4" xfId="2" applyFont="1" applyFill="1" applyBorder="1" applyAlignment="1">
      <alignment horizontal="center" vertical="center" wrapText="1"/>
    </xf>
    <xf numFmtId="0" fontId="5" fillId="0" borderId="4" xfId="2" applyFont="1" applyFill="1" applyBorder="1" applyAlignment="1">
      <alignment vertical="center" wrapText="1"/>
    </xf>
    <xf numFmtId="3" fontId="3" fillId="0" borderId="4" xfId="2" applyNumberFormat="1" applyFont="1" applyFill="1" applyBorder="1" applyAlignment="1">
      <alignment vertical="center" wrapText="1"/>
    </xf>
    <xf numFmtId="3" fontId="6" fillId="0" borderId="4" xfId="2" applyNumberFormat="1" applyFont="1" applyFill="1" applyBorder="1" applyAlignment="1">
      <alignment vertical="center" wrapText="1"/>
    </xf>
    <xf numFmtId="3" fontId="6" fillId="0" borderId="4" xfId="2" applyNumberFormat="1" applyFont="1" applyFill="1" applyBorder="1" applyAlignment="1">
      <alignment horizontal="center" vertical="center" wrapText="1"/>
    </xf>
    <xf numFmtId="0" fontId="6" fillId="0" borderId="0" xfId="2" applyFont="1" applyFill="1" applyAlignment="1">
      <alignment vertical="center" wrapText="1"/>
    </xf>
    <xf numFmtId="0" fontId="2" fillId="0" borderId="4" xfId="2" applyFont="1" applyFill="1" applyBorder="1" applyAlignment="1">
      <alignment horizontal="left" vertical="center" wrapText="1"/>
    </xf>
    <xf numFmtId="0" fontId="2" fillId="0" borderId="4" xfId="2" applyFont="1" applyFill="1" applyBorder="1" applyAlignment="1">
      <alignment vertical="center" wrapText="1"/>
    </xf>
    <xf numFmtId="0" fontId="6" fillId="0" borderId="4" xfId="2" applyFont="1" applyFill="1" applyBorder="1" applyAlignment="1">
      <alignment horizontal="center" vertical="center" wrapText="1"/>
    </xf>
    <xf numFmtId="0" fontId="6" fillId="0" borderId="0" xfId="2" applyFont="1" applyFill="1" applyBorder="1" applyAlignment="1">
      <alignment vertical="center" wrapText="1"/>
    </xf>
    <xf numFmtId="0" fontId="5" fillId="0" borderId="4" xfId="2" applyFont="1" applyFill="1" applyBorder="1" applyAlignment="1">
      <alignment horizontal="center" vertical="center" wrapText="1"/>
    </xf>
    <xf numFmtId="0" fontId="5" fillId="0" borderId="4" xfId="2" applyFont="1" applyFill="1" applyBorder="1" applyAlignment="1">
      <alignment horizontal="left" vertical="center" wrapText="1"/>
    </xf>
    <xf numFmtId="3" fontId="7" fillId="0" borderId="4" xfId="2" applyNumberFormat="1" applyFont="1" applyFill="1" applyBorder="1" applyAlignment="1">
      <alignment vertical="center" wrapText="1"/>
    </xf>
    <xf numFmtId="3" fontId="3" fillId="0" borderId="0" xfId="2" applyNumberFormat="1" applyFont="1" applyFill="1" applyAlignment="1">
      <alignment vertical="center" wrapText="1"/>
    </xf>
    <xf numFmtId="0" fontId="8" fillId="0" borderId="4" xfId="0" applyFont="1" applyFill="1" applyBorder="1" applyAlignment="1">
      <alignment wrapText="1"/>
    </xf>
    <xf numFmtId="0" fontId="7" fillId="0" borderId="4" xfId="2" applyFont="1" applyFill="1" applyBorder="1" applyAlignment="1">
      <alignment vertical="center" wrapText="1"/>
    </xf>
    <xf numFmtId="3" fontId="3" fillId="0" borderId="5" xfId="2" applyNumberFormat="1" applyFont="1" applyFill="1" applyBorder="1" applyAlignment="1">
      <alignment vertical="center" wrapText="1"/>
    </xf>
    <xf numFmtId="3" fontId="6" fillId="0" borderId="0" xfId="2" applyNumberFormat="1" applyFont="1" applyFill="1" applyAlignment="1">
      <alignment vertical="center" wrapText="1"/>
    </xf>
    <xf numFmtId="165" fontId="6" fillId="0" borderId="0" xfId="3" applyNumberFormat="1" applyFont="1" applyFill="1" applyAlignment="1">
      <alignment vertical="center" wrapText="1"/>
    </xf>
    <xf numFmtId="0" fontId="6" fillId="0" borderId="4" xfId="2" applyFont="1" applyFill="1" applyBorder="1" applyAlignment="1">
      <alignment vertical="center" wrapText="1"/>
    </xf>
    <xf numFmtId="0" fontId="3" fillId="0" borderId="4" xfId="2" applyFont="1" applyFill="1" applyBorder="1" applyAlignment="1">
      <alignment vertical="center" wrapText="1"/>
    </xf>
    <xf numFmtId="0" fontId="3" fillId="0" borderId="0" xfId="2" applyFont="1" applyFill="1" applyAlignment="1">
      <alignment horizontal="center" vertical="center" wrapText="1"/>
    </xf>
    <xf numFmtId="3" fontId="3" fillId="0" borderId="0" xfId="2" applyNumberFormat="1" applyFont="1" applyFill="1" applyAlignment="1">
      <alignment horizontal="center" vertical="center" wrapText="1"/>
    </xf>
    <xf numFmtId="0" fontId="6" fillId="0" borderId="6" xfId="2" applyFont="1" applyFill="1" applyBorder="1" applyAlignment="1">
      <alignment vertical="center" wrapText="1"/>
    </xf>
    <xf numFmtId="0" fontId="3" fillId="0" borderId="8" xfId="2" applyFont="1" applyFill="1" applyBorder="1" applyAlignment="1">
      <alignment vertical="center" wrapText="1"/>
    </xf>
    <xf numFmtId="0" fontId="3" fillId="0" borderId="9" xfId="2" applyFont="1" applyFill="1" applyBorder="1" applyAlignment="1">
      <alignment vertical="center" wrapText="1"/>
    </xf>
    <xf numFmtId="3" fontId="3" fillId="0" borderId="6" xfId="2" applyNumberFormat="1" applyFont="1" applyFill="1" applyBorder="1" applyAlignment="1">
      <alignment vertical="center" wrapText="1"/>
    </xf>
    <xf numFmtId="0" fontId="3" fillId="0" borderId="4"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6" xfId="2" applyFont="1" applyFill="1" applyBorder="1" applyAlignment="1">
      <alignment vertical="center" wrapText="1"/>
    </xf>
    <xf numFmtId="3" fontId="6" fillId="0" borderId="6" xfId="2" applyNumberFormat="1" applyFont="1" applyFill="1" applyBorder="1" applyAlignment="1">
      <alignment vertical="center" wrapText="1"/>
    </xf>
    <xf numFmtId="0" fontId="5" fillId="0" borderId="6" xfId="2" applyFont="1" applyFill="1" applyBorder="1" applyAlignment="1">
      <alignment vertical="center" wrapText="1"/>
    </xf>
    <xf numFmtId="0" fontId="3" fillId="0" borderId="6"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7" xfId="2" applyFont="1" applyFill="1" applyBorder="1" applyAlignment="1">
      <alignment horizontal="center" vertical="center" wrapText="1"/>
    </xf>
    <xf numFmtId="3" fontId="3" fillId="0" borderId="1" xfId="2" applyNumberFormat="1" applyFont="1" applyFill="1" applyBorder="1" applyAlignment="1">
      <alignment horizontal="right" vertical="center" wrapText="1"/>
    </xf>
    <xf numFmtId="0" fontId="3" fillId="0" borderId="4"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6" fillId="3" borderId="0" xfId="2" applyFont="1" applyFill="1" applyAlignment="1">
      <alignment vertical="center" wrapText="1"/>
    </xf>
    <xf numFmtId="0" fontId="10" fillId="0" borderId="4" xfId="0" applyFont="1" applyFill="1" applyBorder="1" applyAlignment="1">
      <alignment wrapText="1"/>
    </xf>
    <xf numFmtId="0" fontId="3" fillId="2" borderId="0" xfId="2" applyFont="1" applyFill="1" applyAlignment="1">
      <alignment vertical="center" wrapText="1"/>
    </xf>
    <xf numFmtId="0" fontId="3" fillId="0" borderId="6"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7" xfId="2" applyFont="1" applyFill="1" applyBorder="1" applyAlignment="1">
      <alignment horizontal="center" vertical="center" wrapText="1"/>
    </xf>
    <xf numFmtId="3" fontId="3" fillId="4" borderId="4" xfId="2" applyNumberFormat="1" applyFont="1" applyFill="1" applyBorder="1" applyAlignment="1">
      <alignment vertical="center" wrapText="1"/>
    </xf>
    <xf numFmtId="0" fontId="3" fillId="4" borderId="6" xfId="2" applyFont="1" applyFill="1" applyBorder="1" applyAlignment="1">
      <alignment horizontal="center" vertical="center" wrapText="1"/>
    </xf>
    <xf numFmtId="0" fontId="3" fillId="4" borderId="6" xfId="2" applyFont="1" applyFill="1" applyBorder="1" applyAlignment="1">
      <alignment vertical="center" wrapText="1"/>
    </xf>
    <xf numFmtId="0" fontId="2" fillId="4" borderId="0" xfId="2" applyFont="1" applyFill="1" applyBorder="1" applyAlignment="1">
      <alignment horizontal="center" vertical="center" wrapText="1"/>
    </xf>
    <xf numFmtId="0" fontId="3" fillId="4" borderId="0" xfId="2" applyFont="1" applyFill="1" applyAlignment="1">
      <alignment vertical="center" wrapText="1"/>
    </xf>
    <xf numFmtId="0" fontId="4" fillId="4" borderId="0" xfId="2" applyFont="1" applyFill="1" applyBorder="1" applyAlignment="1">
      <alignment horizontal="center" vertical="center" wrapText="1"/>
    </xf>
    <xf numFmtId="0" fontId="5" fillId="4" borderId="0" xfId="2" applyFont="1" applyFill="1" applyBorder="1" applyAlignment="1">
      <alignment horizontal="center" vertical="center" wrapText="1"/>
    </xf>
    <xf numFmtId="0" fontId="3" fillId="4" borderId="0" xfId="2" applyFont="1" applyFill="1" applyBorder="1" applyAlignment="1">
      <alignment vertical="center" wrapText="1"/>
    </xf>
    <xf numFmtId="3" fontId="3" fillId="4" borderId="0" xfId="2" applyNumberFormat="1" applyFont="1" applyFill="1" applyBorder="1" applyAlignment="1">
      <alignment vertical="center" wrapText="1"/>
    </xf>
    <xf numFmtId="3" fontId="3" fillId="4" borderId="0" xfId="2"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3" fillId="4" borderId="2" xfId="2" applyFont="1" applyFill="1" applyBorder="1" applyAlignment="1">
      <alignment vertical="center" wrapText="1"/>
    </xf>
    <xf numFmtId="3" fontId="3" fillId="4" borderId="2" xfId="2" applyNumberFormat="1" applyFont="1" applyFill="1" applyBorder="1" applyAlignment="1">
      <alignment horizontal="center" vertical="center" wrapText="1"/>
    </xf>
    <xf numFmtId="3" fontId="3" fillId="4" borderId="12" xfId="2" applyNumberFormat="1" applyFont="1" applyFill="1" applyBorder="1" applyAlignment="1">
      <alignment horizontal="center" vertical="center" wrapText="1"/>
    </xf>
    <xf numFmtId="0" fontId="2" fillId="4" borderId="12" xfId="2" applyFont="1" applyFill="1" applyBorder="1" applyAlignment="1">
      <alignment horizontal="center" vertical="center" wrapText="1"/>
    </xf>
    <xf numFmtId="0" fontId="2" fillId="4" borderId="2" xfId="2" applyFont="1" applyFill="1" applyBorder="1" applyAlignment="1">
      <alignment horizontal="center" vertical="center" wrapText="1"/>
    </xf>
    <xf numFmtId="3" fontId="2" fillId="4" borderId="2" xfId="2" applyNumberFormat="1" applyFont="1" applyFill="1" applyBorder="1" applyAlignment="1">
      <alignment horizontal="center" vertical="center" wrapText="1"/>
    </xf>
    <xf numFmtId="3" fontId="3" fillId="4" borderId="13" xfId="2" applyNumberFormat="1" applyFont="1" applyFill="1" applyBorder="1" applyAlignment="1">
      <alignment horizontal="center" vertical="center" wrapText="1"/>
    </xf>
    <xf numFmtId="0" fontId="2" fillId="4" borderId="13" xfId="2" applyFont="1" applyFill="1" applyBorder="1" applyAlignment="1">
      <alignment horizontal="center" vertical="center" wrapText="1"/>
    </xf>
    <xf numFmtId="0" fontId="2" fillId="4" borderId="12" xfId="2" applyFont="1" applyFill="1" applyBorder="1" applyAlignment="1">
      <alignment horizontal="center" vertical="center" wrapText="1"/>
    </xf>
    <xf numFmtId="3" fontId="2" fillId="4" borderId="12" xfId="2" applyNumberFormat="1" applyFont="1" applyFill="1" applyBorder="1" applyAlignment="1">
      <alignment horizontal="center" vertical="center" wrapText="1"/>
    </xf>
    <xf numFmtId="3" fontId="3" fillId="4" borderId="8" xfId="2" applyNumberFormat="1" applyFont="1" applyFill="1" applyBorder="1" applyAlignment="1">
      <alignment horizontal="center" vertical="center" wrapText="1"/>
    </xf>
    <xf numFmtId="0" fontId="2" fillId="4" borderId="8" xfId="2" applyFont="1" applyFill="1" applyBorder="1" applyAlignment="1">
      <alignment horizontal="center" vertical="center" wrapText="1"/>
    </xf>
    <xf numFmtId="0" fontId="2" fillId="4" borderId="3" xfId="2" applyFont="1" applyFill="1" applyBorder="1" applyAlignment="1">
      <alignment horizontal="center" vertical="center" wrapText="1"/>
    </xf>
    <xf numFmtId="0" fontId="6" fillId="4" borderId="3" xfId="0" applyFont="1" applyFill="1" applyBorder="1" applyAlignment="1">
      <alignment horizontal="center" vertical="center" wrapText="1"/>
    </xf>
    <xf numFmtId="3" fontId="2" fillId="4" borderId="3" xfId="2" applyNumberFormat="1" applyFont="1" applyFill="1" applyBorder="1" applyAlignment="1">
      <alignment horizontal="center" vertical="center" wrapText="1"/>
    </xf>
    <xf numFmtId="3" fontId="6" fillId="4" borderId="3" xfId="0" applyNumberFormat="1" applyFont="1" applyFill="1" applyBorder="1" applyAlignment="1">
      <alignment vertical="center" wrapText="1"/>
    </xf>
    <xf numFmtId="0" fontId="2" fillId="4" borderId="4" xfId="2" applyFont="1" applyFill="1" applyBorder="1" applyAlignment="1">
      <alignment horizontal="center" vertical="center" wrapText="1"/>
    </xf>
    <xf numFmtId="0" fontId="5" fillId="4" borderId="4" xfId="2" applyFont="1" applyFill="1" applyBorder="1" applyAlignment="1">
      <alignment vertical="center" wrapText="1"/>
    </xf>
    <xf numFmtId="3" fontId="6" fillId="4" borderId="4" xfId="2" applyNumberFormat="1" applyFont="1" applyFill="1" applyBorder="1" applyAlignment="1">
      <alignment vertical="center" wrapText="1"/>
    </xf>
    <xf numFmtId="3" fontId="6" fillId="4" borderId="4" xfId="2" applyNumberFormat="1" applyFont="1" applyFill="1" applyBorder="1" applyAlignment="1">
      <alignment horizontal="center" vertical="center" wrapText="1"/>
    </xf>
    <xf numFmtId="0" fontId="6" fillId="4" borderId="0" xfId="2" applyFont="1" applyFill="1" applyAlignment="1">
      <alignment vertical="center" wrapText="1"/>
    </xf>
    <xf numFmtId="0" fontId="2" fillId="4" borderId="4" xfId="2" applyFont="1" applyFill="1" applyBorder="1" applyAlignment="1">
      <alignment horizontal="left" vertical="center" wrapText="1"/>
    </xf>
    <xf numFmtId="0" fontId="2" fillId="4" borderId="4" xfId="2" applyFont="1" applyFill="1" applyBorder="1" applyAlignment="1">
      <alignment vertical="center" wrapText="1"/>
    </xf>
    <xf numFmtId="0" fontId="5" fillId="4" borderId="0" xfId="0" applyFont="1" applyFill="1" applyAlignment="1">
      <alignment wrapText="1"/>
    </xf>
    <xf numFmtId="0" fontId="6" fillId="4" borderId="0" xfId="2" applyFont="1" applyFill="1" applyBorder="1" applyAlignment="1">
      <alignment vertical="center" wrapText="1"/>
    </xf>
    <xf numFmtId="0" fontId="5" fillId="4" borderId="4" xfId="2" applyFont="1" applyFill="1" applyBorder="1" applyAlignment="1">
      <alignment horizontal="center" vertical="center" wrapText="1"/>
    </xf>
    <xf numFmtId="0" fontId="5" fillId="4" borderId="4" xfId="2" applyFont="1" applyFill="1" applyBorder="1" applyAlignment="1">
      <alignment horizontal="left" vertical="center" wrapText="1"/>
    </xf>
    <xf numFmtId="0" fontId="3" fillId="4" borderId="4" xfId="2" applyFont="1" applyFill="1" applyBorder="1" applyAlignment="1">
      <alignment horizontal="left" vertical="center" wrapText="1"/>
    </xf>
    <xf numFmtId="0" fontId="3" fillId="4" borderId="4" xfId="2" applyFont="1" applyFill="1" applyBorder="1" applyAlignment="1">
      <alignment horizontal="center" vertical="center" wrapText="1"/>
    </xf>
    <xf numFmtId="3" fontId="3" fillId="4" borderId="4" xfId="2"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3" fontId="3" fillId="4" borderId="0" xfId="2" applyNumberFormat="1" applyFont="1" applyFill="1" applyAlignment="1">
      <alignment vertical="center" wrapText="1"/>
    </xf>
    <xf numFmtId="0" fontId="6" fillId="4" borderId="4" xfId="2" applyFont="1" applyFill="1" applyBorder="1" applyAlignment="1">
      <alignment horizontal="center" vertical="center" wrapText="1"/>
    </xf>
    <xf numFmtId="3" fontId="3" fillId="4" borderId="6" xfId="2" applyNumberFormat="1" applyFont="1" applyFill="1" applyBorder="1" applyAlignment="1">
      <alignment vertical="center" wrapText="1"/>
    </xf>
    <xf numFmtId="0" fontId="3" fillId="4" borderId="6" xfId="2" applyFont="1" applyFill="1" applyBorder="1" applyAlignment="1">
      <alignment horizontal="center" vertical="center" wrapText="1"/>
    </xf>
    <xf numFmtId="3" fontId="3" fillId="4" borderId="7" xfId="2" applyNumberFormat="1" applyFont="1" applyFill="1" applyBorder="1" applyAlignment="1">
      <alignment vertical="center" wrapText="1"/>
    </xf>
    <xf numFmtId="0" fontId="3" fillId="4" borderId="7" xfId="2" applyFont="1" applyFill="1" applyBorder="1" applyAlignment="1">
      <alignment horizontal="center" vertical="center" wrapText="1"/>
    </xf>
    <xf numFmtId="0" fontId="3" fillId="4" borderId="4" xfId="2" quotePrefix="1" applyFont="1" applyFill="1" applyBorder="1" applyAlignment="1">
      <alignment horizontal="center" vertical="center" wrapText="1"/>
    </xf>
    <xf numFmtId="3" fontId="3" fillId="4" borderId="5" xfId="2" applyNumberFormat="1" applyFont="1" applyFill="1" applyBorder="1" applyAlignment="1">
      <alignment vertical="center" wrapText="1"/>
    </xf>
    <xf numFmtId="3" fontId="6" fillId="4" borderId="0" xfId="2" applyNumberFormat="1" applyFont="1" applyFill="1" applyAlignment="1">
      <alignment vertical="center" wrapText="1"/>
    </xf>
    <xf numFmtId="165" fontId="6" fillId="4" borderId="0" xfId="3" applyNumberFormat="1" applyFont="1" applyFill="1" applyAlignment="1">
      <alignment vertical="center" wrapText="1"/>
    </xf>
    <xf numFmtId="3" fontId="3" fillId="4" borderId="8" xfId="2" applyNumberFormat="1" applyFont="1" applyFill="1" applyBorder="1" applyAlignment="1">
      <alignment vertical="center" wrapText="1"/>
    </xf>
    <xf numFmtId="0" fontId="3" fillId="4" borderId="8" xfId="2" applyFont="1" applyFill="1" applyBorder="1" applyAlignment="1">
      <alignment horizontal="center" vertical="center" wrapText="1"/>
    </xf>
    <xf numFmtId="166" fontId="6" fillId="4" borderId="0" xfId="1" applyNumberFormat="1" applyFont="1" applyFill="1" applyAlignment="1">
      <alignment vertical="center" wrapText="1"/>
    </xf>
    <xf numFmtId="0" fontId="6" fillId="4" borderId="4" xfId="2" applyFont="1" applyFill="1" applyBorder="1" applyAlignment="1">
      <alignment vertical="center" wrapText="1"/>
    </xf>
    <xf numFmtId="0" fontId="3" fillId="4" borderId="4" xfId="2" applyFont="1" applyFill="1" applyBorder="1" applyAlignment="1">
      <alignment vertical="center" wrapText="1"/>
    </xf>
    <xf numFmtId="0" fontId="3" fillId="4" borderId="5" xfId="2" quotePrefix="1" applyFont="1" applyFill="1" applyBorder="1" applyAlignment="1">
      <alignment horizontal="center" vertical="center" wrapText="1"/>
    </xf>
    <xf numFmtId="0" fontId="2" fillId="4" borderId="6" xfId="2" applyFont="1" applyFill="1" applyBorder="1" applyAlignment="1">
      <alignment horizontal="center" vertical="center" wrapText="1"/>
    </xf>
    <xf numFmtId="0" fontId="5" fillId="4" borderId="6" xfId="2" applyFont="1" applyFill="1" applyBorder="1" applyAlignment="1">
      <alignment vertical="center" wrapText="1"/>
    </xf>
    <xf numFmtId="0" fontId="2" fillId="4" borderId="6" xfId="2" applyFont="1" applyFill="1" applyBorder="1" applyAlignment="1">
      <alignment vertical="center" wrapText="1"/>
    </xf>
    <xf numFmtId="3" fontId="6" fillId="4" borderId="6" xfId="2" applyNumberFormat="1" applyFont="1" applyFill="1" applyBorder="1" applyAlignment="1">
      <alignment vertical="center" wrapText="1"/>
    </xf>
    <xf numFmtId="0" fontId="6" fillId="0" borderId="0" xfId="2" applyFont="1" applyFill="1" applyAlignment="1">
      <alignment vertical="center"/>
    </xf>
    <xf numFmtId="0" fontId="6" fillId="0" borderId="0" xfId="2" applyFont="1" applyFill="1" applyAlignment="1">
      <alignment horizontal="right" vertical="center" wrapText="1"/>
    </xf>
    <xf numFmtId="3" fontId="2" fillId="0" borderId="12" xfId="2" applyNumberFormat="1" applyFont="1" applyFill="1" applyBorder="1" applyAlignment="1">
      <alignment vertical="center"/>
    </xf>
    <xf numFmtId="0" fontId="5" fillId="0" borderId="14" xfId="2" applyFont="1" applyFill="1" applyBorder="1" applyAlignment="1">
      <alignment horizontal="center" vertical="center" wrapText="1"/>
    </xf>
    <xf numFmtId="0" fontId="5" fillId="0" borderId="14" xfId="2" applyFont="1" applyFill="1" applyBorder="1" applyAlignment="1">
      <alignment vertical="center" wrapText="1"/>
    </xf>
    <xf numFmtId="0" fontId="3" fillId="0" borderId="14" xfId="2" applyFont="1" applyFill="1" applyBorder="1" applyAlignment="1">
      <alignment vertical="center" wrapText="1"/>
    </xf>
    <xf numFmtId="3" fontId="3" fillId="0" borderId="14" xfId="2" applyNumberFormat="1" applyFont="1" applyFill="1" applyBorder="1" applyAlignment="1">
      <alignment vertical="center" wrapText="1"/>
    </xf>
    <xf numFmtId="0" fontId="3" fillId="0" borderId="14" xfId="2" applyFont="1" applyFill="1" applyBorder="1" applyAlignment="1">
      <alignment horizontal="center" vertical="center" wrapText="1"/>
    </xf>
    <xf numFmtId="0" fontId="2" fillId="4" borderId="14" xfId="2" applyFont="1" applyFill="1" applyBorder="1" applyAlignment="1">
      <alignment horizontal="center" vertical="center" wrapText="1"/>
    </xf>
    <xf numFmtId="0" fontId="5" fillId="4" borderId="14" xfId="2" applyFont="1" applyFill="1" applyBorder="1" applyAlignment="1">
      <alignment vertical="center" wrapText="1"/>
    </xf>
    <xf numFmtId="0" fontId="2" fillId="4" borderId="14" xfId="2" applyFont="1" applyFill="1" applyBorder="1" applyAlignment="1">
      <alignment vertical="center" wrapText="1"/>
    </xf>
    <xf numFmtId="3" fontId="6" fillId="4" borderId="14" xfId="2" applyNumberFormat="1" applyFont="1" applyFill="1" applyBorder="1" applyAlignment="1">
      <alignment vertical="center" wrapText="1"/>
    </xf>
    <xf numFmtId="3" fontId="3" fillId="4" borderId="14" xfId="2" applyNumberFormat="1" applyFont="1" applyFill="1" applyBorder="1" applyAlignment="1">
      <alignment vertical="center" wrapText="1"/>
    </xf>
    <xf numFmtId="0" fontId="3" fillId="4" borderId="13" xfId="2" applyFont="1" applyFill="1" applyBorder="1" applyAlignment="1">
      <alignment horizontal="center" vertical="center" wrapText="1"/>
    </xf>
    <xf numFmtId="0" fontId="10" fillId="4" borderId="4" xfId="0" applyFont="1" applyFill="1" applyBorder="1" applyAlignment="1">
      <alignment wrapText="1"/>
    </xf>
    <xf numFmtId="3" fontId="11" fillId="0" borderId="1" xfId="2" applyNumberFormat="1" applyFont="1" applyFill="1" applyBorder="1" applyAlignment="1">
      <alignment horizontal="right" vertical="center" wrapText="1"/>
    </xf>
  </cellXfs>
  <cellStyles count="4">
    <cellStyle name="Comma" xfId="1" builtinId="3"/>
    <cellStyle name="Comma 6" xfId="3"/>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OneDrive/X&#194;Y%20D&#7920;NG%20NGH&#7882;%20QUY&#7870;T/M&#7912;C%20CHI%20B&#7846;U%20C&#7916;%20&#272;&#7840;I%20BI&#7874;U%20QU&#7888;C%20H&#7896;I%20V&#192;%20&#272;&#7840;IBI&#7874;U%20H&#7896;I%20&#272;&#7890;NG%20NH&#194;N%20D&#194;N/03-02-2021/Ph&#226;n%20b&#7893;%20kinh%20ph&#237;%20-Anh%20tuy&#234;n/vbdi_213_STC_HCSN/Bi&#7875;u%2003%20ph&#226;n%20b&#7893;_T&#7893;ng%20h&#7907;p%20c&#7845;p%20huy&#7879;n%20Xo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sheetName val="B 03 TỔNG HỢP HUYỆN"/>
      <sheetName val="Thành phố"/>
      <sheetName val="Chợ Mới"/>
      <sheetName val="Ngân Sơn"/>
      <sheetName val="Ba Bể"/>
      <sheetName val="Bạch Thông"/>
      <sheetName val="Pac Nặm"/>
      <sheetName val="Na Rì"/>
      <sheetName val="Chợ Đồn"/>
    </sheetNames>
    <sheetDataSet>
      <sheetData sheetId="0"/>
      <sheetData sheetId="1"/>
      <sheetData sheetId="2"/>
      <sheetData sheetId="3"/>
      <sheetData sheetId="4">
        <row r="11">
          <cell r="I11">
            <v>7800000</v>
          </cell>
        </row>
        <row r="12">
          <cell r="I12">
            <v>36000000</v>
          </cell>
        </row>
        <row r="17">
          <cell r="I17">
            <v>8100000</v>
          </cell>
        </row>
        <row r="18">
          <cell r="I18">
            <v>22000000</v>
          </cell>
        </row>
        <row r="20">
          <cell r="I20">
            <v>34250000</v>
          </cell>
        </row>
        <row r="22">
          <cell r="I22">
            <v>9450000</v>
          </cell>
        </row>
        <row r="23">
          <cell r="I23">
            <v>38500000</v>
          </cell>
        </row>
        <row r="26">
          <cell r="I26">
            <v>14300000</v>
          </cell>
        </row>
        <row r="28">
          <cell r="I28">
            <v>35000000</v>
          </cell>
        </row>
        <row r="29">
          <cell r="I29">
            <v>100100000</v>
          </cell>
        </row>
        <row r="33">
          <cell r="I33">
            <v>168000000</v>
          </cell>
        </row>
        <row r="35">
          <cell r="I35">
            <v>45000000</v>
          </cell>
        </row>
        <row r="36">
          <cell r="I36">
            <v>24300000</v>
          </cell>
        </row>
        <row r="40">
          <cell r="I40">
            <v>13500000</v>
          </cell>
        </row>
        <row r="41">
          <cell r="I41">
            <v>7200000</v>
          </cell>
        </row>
        <row r="43">
          <cell r="I43">
            <v>39340000</v>
          </cell>
        </row>
        <row r="44">
          <cell r="I44">
            <v>30240000</v>
          </cell>
        </row>
        <row r="45">
          <cell r="I45">
            <v>4320000</v>
          </cell>
        </row>
        <row r="48">
          <cell r="I48">
            <v>5760000</v>
          </cell>
        </row>
        <row r="49">
          <cell r="I49">
            <v>9100000</v>
          </cell>
        </row>
        <row r="50">
          <cell r="I50">
            <v>41200000</v>
          </cell>
        </row>
        <row r="51">
          <cell r="I51">
            <v>13200000</v>
          </cell>
        </row>
        <row r="56">
          <cell r="I56">
            <v>28000000</v>
          </cell>
        </row>
        <row r="57">
          <cell r="I57">
            <v>46200000</v>
          </cell>
        </row>
        <row r="64">
          <cell r="I64">
            <v>6600000</v>
          </cell>
        </row>
        <row r="65">
          <cell r="I65">
            <v>600000</v>
          </cell>
        </row>
        <row r="67">
          <cell r="I67">
            <v>1394000000</v>
          </cell>
        </row>
        <row r="68">
          <cell r="I68">
            <v>68800000</v>
          </cell>
        </row>
        <row r="70">
          <cell r="I70">
            <v>3000000</v>
          </cell>
        </row>
        <row r="71">
          <cell r="I71">
            <v>5000000</v>
          </cell>
        </row>
        <row r="75">
          <cell r="I75">
            <v>12800000</v>
          </cell>
        </row>
        <row r="80">
          <cell r="I80">
            <v>80000000</v>
          </cell>
        </row>
        <row r="121">
          <cell r="I121">
            <v>120000000</v>
          </cell>
        </row>
        <row r="122">
          <cell r="I122">
            <v>180000000</v>
          </cell>
        </row>
      </sheetData>
      <sheetData sheetId="5">
        <row r="11">
          <cell r="I11">
            <v>7800000</v>
          </cell>
        </row>
        <row r="12">
          <cell r="I12">
            <v>54000000</v>
          </cell>
        </row>
        <row r="17">
          <cell r="I17">
            <v>8100000</v>
          </cell>
        </row>
        <row r="18">
          <cell r="I18">
            <v>33000000</v>
          </cell>
        </row>
        <row r="20">
          <cell r="I20">
            <v>48000000</v>
          </cell>
        </row>
        <row r="22">
          <cell r="I22">
            <v>9450000</v>
          </cell>
        </row>
        <row r="23">
          <cell r="I23">
            <v>57750000</v>
          </cell>
        </row>
        <row r="26">
          <cell r="I26">
            <v>18300000</v>
          </cell>
        </row>
        <row r="28">
          <cell r="I28">
            <v>52500000</v>
          </cell>
        </row>
        <row r="29">
          <cell r="I29">
            <v>128100000</v>
          </cell>
        </row>
        <row r="33">
          <cell r="I33">
            <v>224700000</v>
          </cell>
        </row>
        <row r="35">
          <cell r="I35">
            <v>58230000</v>
          </cell>
        </row>
        <row r="36">
          <cell r="I36">
            <v>28350000</v>
          </cell>
        </row>
        <row r="40">
          <cell r="I40">
            <v>20250000</v>
          </cell>
        </row>
        <row r="41">
          <cell r="I41">
            <v>9630000</v>
          </cell>
        </row>
        <row r="43">
          <cell r="I43">
            <v>39340000</v>
          </cell>
        </row>
        <row r="44">
          <cell r="I44">
            <v>30240000</v>
          </cell>
        </row>
        <row r="45">
          <cell r="I45">
            <v>4320000</v>
          </cell>
        </row>
        <row r="48">
          <cell r="I48">
            <v>5760000</v>
          </cell>
        </row>
        <row r="49">
          <cell r="I49">
            <v>9100000</v>
          </cell>
        </row>
        <row r="50">
          <cell r="I50">
            <v>61800000</v>
          </cell>
        </row>
        <row r="51">
          <cell r="I51">
            <v>19800000</v>
          </cell>
        </row>
        <row r="56">
          <cell r="I56">
            <v>42000000</v>
          </cell>
        </row>
        <row r="57">
          <cell r="I57">
            <v>67200000</v>
          </cell>
        </row>
        <row r="64">
          <cell r="I64">
            <v>9600000</v>
          </cell>
        </row>
        <row r="65">
          <cell r="I65">
            <v>600000</v>
          </cell>
        </row>
        <row r="67">
          <cell r="I67">
            <v>1899720000</v>
          </cell>
        </row>
        <row r="68">
          <cell r="I68">
            <v>97120000</v>
          </cell>
        </row>
        <row r="70">
          <cell r="I70">
            <v>3000000</v>
          </cell>
        </row>
        <row r="71">
          <cell r="I71">
            <v>5000000</v>
          </cell>
        </row>
        <row r="75">
          <cell r="I75">
            <v>17120000</v>
          </cell>
        </row>
        <row r="80">
          <cell r="I80">
            <v>107000000</v>
          </cell>
        </row>
        <row r="121">
          <cell r="I121">
            <v>160500000</v>
          </cell>
        </row>
        <row r="122">
          <cell r="I122">
            <v>240750000</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topLeftCell="A39" zoomScale="85" zoomScaleSheetLayoutView="85" workbookViewId="0">
      <selection activeCell="A58" sqref="A58:G58"/>
    </sheetView>
  </sheetViews>
  <sheetFormatPr defaultColWidth="9" defaultRowHeight="15.75" x14ac:dyDescent="0.25"/>
  <cols>
    <col min="1" max="1" width="5.85546875" style="32" customWidth="1"/>
    <col min="2" max="2" width="39.85546875" style="1" customWidth="1"/>
    <col min="3" max="3" width="13.7109375" style="1" customWidth="1"/>
    <col min="4" max="4" width="10.5703125" style="24" customWidth="1"/>
    <col min="5" max="5" width="12.42578125" style="24" customWidth="1"/>
    <col min="6" max="6" width="15.85546875" style="24" customWidth="1"/>
    <col min="7" max="7" width="34.7109375" style="32" customWidth="1"/>
    <col min="8" max="8" width="13.140625" style="1" hidden="1" customWidth="1"/>
    <col min="9" max="9" width="18.42578125" style="1" hidden="1" customWidth="1"/>
    <col min="10" max="10" width="28" style="1" hidden="1" customWidth="1"/>
    <col min="11" max="11" width="18.140625" style="1" hidden="1" customWidth="1"/>
    <col min="12" max="13" width="0" style="1" hidden="1" customWidth="1"/>
    <col min="14" max="14" width="36.28515625" style="1" hidden="1" customWidth="1"/>
    <col min="15" max="256" width="9" style="1"/>
    <col min="257" max="257" width="6.5703125" style="1" bestFit="1" customWidth="1"/>
    <col min="258" max="258" width="37.5703125" style="1" customWidth="1"/>
    <col min="259" max="259" width="13.7109375" style="1" customWidth="1"/>
    <col min="260" max="260" width="11.7109375" style="1" bestFit="1" customWidth="1"/>
    <col min="261" max="261" width="21" style="1" customWidth="1"/>
    <col min="262" max="262" width="28.85546875" style="1" customWidth="1"/>
    <col min="263" max="263" width="27.7109375" style="1" customWidth="1"/>
    <col min="264" max="264" width="9" style="1"/>
    <col min="265" max="265" width="18.42578125" style="1" bestFit="1" customWidth="1"/>
    <col min="266" max="512" width="9" style="1"/>
    <col min="513" max="513" width="6.5703125" style="1" bestFit="1" customWidth="1"/>
    <col min="514" max="514" width="37.5703125" style="1" customWidth="1"/>
    <col min="515" max="515" width="13.7109375" style="1" customWidth="1"/>
    <col min="516" max="516" width="11.7109375" style="1" bestFit="1" customWidth="1"/>
    <col min="517" max="517" width="21" style="1" customWidth="1"/>
    <col min="518" max="518" width="28.85546875" style="1" customWidth="1"/>
    <col min="519" max="519" width="27.7109375" style="1" customWidth="1"/>
    <col min="520" max="520" width="9" style="1"/>
    <col min="521" max="521" width="18.42578125" style="1" bestFit="1" customWidth="1"/>
    <col min="522" max="768" width="9" style="1"/>
    <col min="769" max="769" width="6.5703125" style="1" bestFit="1" customWidth="1"/>
    <col min="770" max="770" width="37.5703125" style="1" customWidth="1"/>
    <col min="771" max="771" width="13.7109375" style="1" customWidth="1"/>
    <col min="772" max="772" width="11.7109375" style="1" bestFit="1" customWidth="1"/>
    <col min="773" max="773" width="21" style="1" customWidth="1"/>
    <col min="774" max="774" width="28.85546875" style="1" customWidth="1"/>
    <col min="775" max="775" width="27.7109375" style="1" customWidth="1"/>
    <col min="776" max="776" width="9" style="1"/>
    <col min="777" max="777" width="18.42578125" style="1" bestFit="1" customWidth="1"/>
    <col min="778" max="1024" width="9" style="1"/>
    <col min="1025" max="1025" width="6.5703125" style="1" bestFit="1" customWidth="1"/>
    <col min="1026" max="1026" width="37.5703125" style="1" customWidth="1"/>
    <col min="1027" max="1027" width="13.7109375" style="1" customWidth="1"/>
    <col min="1028" max="1028" width="11.7109375" style="1" bestFit="1" customWidth="1"/>
    <col min="1029" max="1029" width="21" style="1" customWidth="1"/>
    <col min="1030" max="1030" width="28.85546875" style="1" customWidth="1"/>
    <col min="1031" max="1031" width="27.7109375" style="1" customWidth="1"/>
    <col min="1032" max="1032" width="9" style="1"/>
    <col min="1033" max="1033" width="18.42578125" style="1" bestFit="1" customWidth="1"/>
    <col min="1034" max="1280" width="9" style="1"/>
    <col min="1281" max="1281" width="6.5703125" style="1" bestFit="1" customWidth="1"/>
    <col min="1282" max="1282" width="37.5703125" style="1" customWidth="1"/>
    <col min="1283" max="1283" width="13.7109375" style="1" customWidth="1"/>
    <col min="1284" max="1284" width="11.7109375" style="1" bestFit="1" customWidth="1"/>
    <col min="1285" max="1285" width="21" style="1" customWidth="1"/>
    <col min="1286" max="1286" width="28.85546875" style="1" customWidth="1"/>
    <col min="1287" max="1287" width="27.7109375" style="1" customWidth="1"/>
    <col min="1288" max="1288" width="9" style="1"/>
    <col min="1289" max="1289" width="18.42578125" style="1" bestFit="1" customWidth="1"/>
    <col min="1290" max="1536" width="9" style="1"/>
    <col min="1537" max="1537" width="6.5703125" style="1" bestFit="1" customWidth="1"/>
    <col min="1538" max="1538" width="37.5703125" style="1" customWidth="1"/>
    <col min="1539" max="1539" width="13.7109375" style="1" customWidth="1"/>
    <col min="1540" max="1540" width="11.7109375" style="1" bestFit="1" customWidth="1"/>
    <col min="1541" max="1541" width="21" style="1" customWidth="1"/>
    <col min="1542" max="1542" width="28.85546875" style="1" customWidth="1"/>
    <col min="1543" max="1543" width="27.7109375" style="1" customWidth="1"/>
    <col min="1544" max="1544" width="9" style="1"/>
    <col min="1545" max="1545" width="18.42578125" style="1" bestFit="1" customWidth="1"/>
    <col min="1546" max="1792" width="9" style="1"/>
    <col min="1793" max="1793" width="6.5703125" style="1" bestFit="1" customWidth="1"/>
    <col min="1794" max="1794" width="37.5703125" style="1" customWidth="1"/>
    <col min="1795" max="1795" width="13.7109375" style="1" customWidth="1"/>
    <col min="1796" max="1796" width="11.7109375" style="1" bestFit="1" customWidth="1"/>
    <col min="1797" max="1797" width="21" style="1" customWidth="1"/>
    <col min="1798" max="1798" width="28.85546875" style="1" customWidth="1"/>
    <col min="1799" max="1799" width="27.7109375" style="1" customWidth="1"/>
    <col min="1800" max="1800" width="9" style="1"/>
    <col min="1801" max="1801" width="18.42578125" style="1" bestFit="1" customWidth="1"/>
    <col min="1802" max="2048" width="9" style="1"/>
    <col min="2049" max="2049" width="6.5703125" style="1" bestFit="1" customWidth="1"/>
    <col min="2050" max="2050" width="37.5703125" style="1" customWidth="1"/>
    <col min="2051" max="2051" width="13.7109375" style="1" customWidth="1"/>
    <col min="2052" max="2052" width="11.7109375" style="1" bestFit="1" customWidth="1"/>
    <col min="2053" max="2053" width="21" style="1" customWidth="1"/>
    <col min="2054" max="2054" width="28.85546875" style="1" customWidth="1"/>
    <col min="2055" max="2055" width="27.7109375" style="1" customWidth="1"/>
    <col min="2056" max="2056" width="9" style="1"/>
    <col min="2057" max="2057" width="18.42578125" style="1" bestFit="1" customWidth="1"/>
    <col min="2058" max="2304" width="9" style="1"/>
    <col min="2305" max="2305" width="6.5703125" style="1" bestFit="1" customWidth="1"/>
    <col min="2306" max="2306" width="37.5703125" style="1" customWidth="1"/>
    <col min="2307" max="2307" width="13.7109375" style="1" customWidth="1"/>
    <col min="2308" max="2308" width="11.7109375" style="1" bestFit="1" customWidth="1"/>
    <col min="2309" max="2309" width="21" style="1" customWidth="1"/>
    <col min="2310" max="2310" width="28.85546875" style="1" customWidth="1"/>
    <col min="2311" max="2311" width="27.7109375" style="1" customWidth="1"/>
    <col min="2312" max="2312" width="9" style="1"/>
    <col min="2313" max="2313" width="18.42578125" style="1" bestFit="1" customWidth="1"/>
    <col min="2314" max="2560" width="9" style="1"/>
    <col min="2561" max="2561" width="6.5703125" style="1" bestFit="1" customWidth="1"/>
    <col min="2562" max="2562" width="37.5703125" style="1" customWidth="1"/>
    <col min="2563" max="2563" width="13.7109375" style="1" customWidth="1"/>
    <col min="2564" max="2564" width="11.7109375" style="1" bestFit="1" customWidth="1"/>
    <col min="2565" max="2565" width="21" style="1" customWidth="1"/>
    <col min="2566" max="2566" width="28.85546875" style="1" customWidth="1"/>
    <col min="2567" max="2567" width="27.7109375" style="1" customWidth="1"/>
    <col min="2568" max="2568" width="9" style="1"/>
    <col min="2569" max="2569" width="18.42578125" style="1" bestFit="1" customWidth="1"/>
    <col min="2570" max="2816" width="9" style="1"/>
    <col min="2817" max="2817" width="6.5703125" style="1" bestFit="1" customWidth="1"/>
    <col min="2818" max="2818" width="37.5703125" style="1" customWidth="1"/>
    <col min="2819" max="2819" width="13.7109375" style="1" customWidth="1"/>
    <col min="2820" max="2820" width="11.7109375" style="1" bestFit="1" customWidth="1"/>
    <col min="2821" max="2821" width="21" style="1" customWidth="1"/>
    <col min="2822" max="2822" width="28.85546875" style="1" customWidth="1"/>
    <col min="2823" max="2823" width="27.7109375" style="1" customWidth="1"/>
    <col min="2824" max="2824" width="9" style="1"/>
    <col min="2825" max="2825" width="18.42578125" style="1" bestFit="1" customWidth="1"/>
    <col min="2826" max="3072" width="9" style="1"/>
    <col min="3073" max="3073" width="6.5703125" style="1" bestFit="1" customWidth="1"/>
    <col min="3074" max="3074" width="37.5703125" style="1" customWidth="1"/>
    <col min="3075" max="3075" width="13.7109375" style="1" customWidth="1"/>
    <col min="3076" max="3076" width="11.7109375" style="1" bestFit="1" customWidth="1"/>
    <col min="3077" max="3077" width="21" style="1" customWidth="1"/>
    <col min="3078" max="3078" width="28.85546875" style="1" customWidth="1"/>
    <col min="3079" max="3079" width="27.7109375" style="1" customWidth="1"/>
    <col min="3080" max="3080" width="9" style="1"/>
    <col min="3081" max="3081" width="18.42578125" style="1" bestFit="1" customWidth="1"/>
    <col min="3082" max="3328" width="9" style="1"/>
    <col min="3329" max="3329" width="6.5703125" style="1" bestFit="1" customWidth="1"/>
    <col min="3330" max="3330" width="37.5703125" style="1" customWidth="1"/>
    <col min="3331" max="3331" width="13.7109375" style="1" customWidth="1"/>
    <col min="3332" max="3332" width="11.7109375" style="1" bestFit="1" customWidth="1"/>
    <col min="3333" max="3333" width="21" style="1" customWidth="1"/>
    <col min="3334" max="3334" width="28.85546875" style="1" customWidth="1"/>
    <col min="3335" max="3335" width="27.7109375" style="1" customWidth="1"/>
    <col min="3336" max="3336" width="9" style="1"/>
    <col min="3337" max="3337" width="18.42578125" style="1" bestFit="1" customWidth="1"/>
    <col min="3338" max="3584" width="9" style="1"/>
    <col min="3585" max="3585" width="6.5703125" style="1" bestFit="1" customWidth="1"/>
    <col min="3586" max="3586" width="37.5703125" style="1" customWidth="1"/>
    <col min="3587" max="3587" width="13.7109375" style="1" customWidth="1"/>
    <col min="3588" max="3588" width="11.7109375" style="1" bestFit="1" customWidth="1"/>
    <col min="3589" max="3589" width="21" style="1" customWidth="1"/>
    <col min="3590" max="3590" width="28.85546875" style="1" customWidth="1"/>
    <col min="3591" max="3591" width="27.7109375" style="1" customWidth="1"/>
    <col min="3592" max="3592" width="9" style="1"/>
    <col min="3593" max="3593" width="18.42578125" style="1" bestFit="1" customWidth="1"/>
    <col min="3594" max="3840" width="9" style="1"/>
    <col min="3841" max="3841" width="6.5703125" style="1" bestFit="1" customWidth="1"/>
    <col min="3842" max="3842" width="37.5703125" style="1" customWidth="1"/>
    <col min="3843" max="3843" width="13.7109375" style="1" customWidth="1"/>
    <col min="3844" max="3844" width="11.7109375" style="1" bestFit="1" customWidth="1"/>
    <col min="3845" max="3845" width="21" style="1" customWidth="1"/>
    <col min="3846" max="3846" width="28.85546875" style="1" customWidth="1"/>
    <col min="3847" max="3847" width="27.7109375" style="1" customWidth="1"/>
    <col min="3848" max="3848" width="9" style="1"/>
    <col min="3849" max="3849" width="18.42578125" style="1" bestFit="1" customWidth="1"/>
    <col min="3850" max="4096" width="9" style="1"/>
    <col min="4097" max="4097" width="6.5703125" style="1" bestFit="1" customWidth="1"/>
    <col min="4098" max="4098" width="37.5703125" style="1" customWidth="1"/>
    <col min="4099" max="4099" width="13.7109375" style="1" customWidth="1"/>
    <col min="4100" max="4100" width="11.7109375" style="1" bestFit="1" customWidth="1"/>
    <col min="4101" max="4101" width="21" style="1" customWidth="1"/>
    <col min="4102" max="4102" width="28.85546875" style="1" customWidth="1"/>
    <col min="4103" max="4103" width="27.7109375" style="1" customWidth="1"/>
    <col min="4104" max="4104" width="9" style="1"/>
    <col min="4105" max="4105" width="18.42578125" style="1" bestFit="1" customWidth="1"/>
    <col min="4106" max="4352" width="9" style="1"/>
    <col min="4353" max="4353" width="6.5703125" style="1" bestFit="1" customWidth="1"/>
    <col min="4354" max="4354" width="37.5703125" style="1" customWidth="1"/>
    <col min="4355" max="4355" width="13.7109375" style="1" customWidth="1"/>
    <col min="4356" max="4356" width="11.7109375" style="1" bestFit="1" customWidth="1"/>
    <col min="4357" max="4357" width="21" style="1" customWidth="1"/>
    <col min="4358" max="4358" width="28.85546875" style="1" customWidth="1"/>
    <col min="4359" max="4359" width="27.7109375" style="1" customWidth="1"/>
    <col min="4360" max="4360" width="9" style="1"/>
    <col min="4361" max="4361" width="18.42578125" style="1" bestFit="1" customWidth="1"/>
    <col min="4362" max="4608" width="9" style="1"/>
    <col min="4609" max="4609" width="6.5703125" style="1" bestFit="1" customWidth="1"/>
    <col min="4610" max="4610" width="37.5703125" style="1" customWidth="1"/>
    <col min="4611" max="4611" width="13.7109375" style="1" customWidth="1"/>
    <col min="4612" max="4612" width="11.7109375" style="1" bestFit="1" customWidth="1"/>
    <col min="4613" max="4613" width="21" style="1" customWidth="1"/>
    <col min="4614" max="4614" width="28.85546875" style="1" customWidth="1"/>
    <col min="4615" max="4615" width="27.7109375" style="1" customWidth="1"/>
    <col min="4616" max="4616" width="9" style="1"/>
    <col min="4617" max="4617" width="18.42578125" style="1" bestFit="1" customWidth="1"/>
    <col min="4618" max="4864" width="9" style="1"/>
    <col min="4865" max="4865" width="6.5703125" style="1" bestFit="1" customWidth="1"/>
    <col min="4866" max="4866" width="37.5703125" style="1" customWidth="1"/>
    <col min="4867" max="4867" width="13.7109375" style="1" customWidth="1"/>
    <col min="4868" max="4868" width="11.7109375" style="1" bestFit="1" customWidth="1"/>
    <col min="4869" max="4869" width="21" style="1" customWidth="1"/>
    <col min="4870" max="4870" width="28.85546875" style="1" customWidth="1"/>
    <col min="4871" max="4871" width="27.7109375" style="1" customWidth="1"/>
    <col min="4872" max="4872" width="9" style="1"/>
    <col min="4873" max="4873" width="18.42578125" style="1" bestFit="1" customWidth="1"/>
    <col min="4874" max="5120" width="9" style="1"/>
    <col min="5121" max="5121" width="6.5703125" style="1" bestFit="1" customWidth="1"/>
    <col min="5122" max="5122" width="37.5703125" style="1" customWidth="1"/>
    <col min="5123" max="5123" width="13.7109375" style="1" customWidth="1"/>
    <col min="5124" max="5124" width="11.7109375" style="1" bestFit="1" customWidth="1"/>
    <col min="5125" max="5125" width="21" style="1" customWidth="1"/>
    <col min="5126" max="5126" width="28.85546875" style="1" customWidth="1"/>
    <col min="5127" max="5127" width="27.7109375" style="1" customWidth="1"/>
    <col min="5128" max="5128" width="9" style="1"/>
    <col min="5129" max="5129" width="18.42578125" style="1" bestFit="1" customWidth="1"/>
    <col min="5130" max="5376" width="9" style="1"/>
    <col min="5377" max="5377" width="6.5703125" style="1" bestFit="1" customWidth="1"/>
    <col min="5378" max="5378" width="37.5703125" style="1" customWidth="1"/>
    <col min="5379" max="5379" width="13.7109375" style="1" customWidth="1"/>
    <col min="5380" max="5380" width="11.7109375" style="1" bestFit="1" customWidth="1"/>
    <col min="5381" max="5381" width="21" style="1" customWidth="1"/>
    <col min="5382" max="5382" width="28.85546875" style="1" customWidth="1"/>
    <col min="5383" max="5383" width="27.7109375" style="1" customWidth="1"/>
    <col min="5384" max="5384" width="9" style="1"/>
    <col min="5385" max="5385" width="18.42578125" style="1" bestFit="1" customWidth="1"/>
    <col min="5386" max="5632" width="9" style="1"/>
    <col min="5633" max="5633" width="6.5703125" style="1" bestFit="1" customWidth="1"/>
    <col min="5634" max="5634" width="37.5703125" style="1" customWidth="1"/>
    <col min="5635" max="5635" width="13.7109375" style="1" customWidth="1"/>
    <col min="5636" max="5636" width="11.7109375" style="1" bestFit="1" customWidth="1"/>
    <col min="5637" max="5637" width="21" style="1" customWidth="1"/>
    <col min="5638" max="5638" width="28.85546875" style="1" customWidth="1"/>
    <col min="5639" max="5639" width="27.7109375" style="1" customWidth="1"/>
    <col min="5640" max="5640" width="9" style="1"/>
    <col min="5641" max="5641" width="18.42578125" style="1" bestFit="1" customWidth="1"/>
    <col min="5642" max="5888" width="9" style="1"/>
    <col min="5889" max="5889" width="6.5703125" style="1" bestFit="1" customWidth="1"/>
    <col min="5890" max="5890" width="37.5703125" style="1" customWidth="1"/>
    <col min="5891" max="5891" width="13.7109375" style="1" customWidth="1"/>
    <col min="5892" max="5892" width="11.7109375" style="1" bestFit="1" customWidth="1"/>
    <col min="5893" max="5893" width="21" style="1" customWidth="1"/>
    <col min="5894" max="5894" width="28.85546875" style="1" customWidth="1"/>
    <col min="5895" max="5895" width="27.7109375" style="1" customWidth="1"/>
    <col min="5896" max="5896" width="9" style="1"/>
    <col min="5897" max="5897" width="18.42578125" style="1" bestFit="1" customWidth="1"/>
    <col min="5898" max="6144" width="9" style="1"/>
    <col min="6145" max="6145" width="6.5703125" style="1" bestFit="1" customWidth="1"/>
    <col min="6146" max="6146" width="37.5703125" style="1" customWidth="1"/>
    <col min="6147" max="6147" width="13.7109375" style="1" customWidth="1"/>
    <col min="6148" max="6148" width="11.7109375" style="1" bestFit="1" customWidth="1"/>
    <col min="6149" max="6149" width="21" style="1" customWidth="1"/>
    <col min="6150" max="6150" width="28.85546875" style="1" customWidth="1"/>
    <col min="6151" max="6151" width="27.7109375" style="1" customWidth="1"/>
    <col min="6152" max="6152" width="9" style="1"/>
    <col min="6153" max="6153" width="18.42578125" style="1" bestFit="1" customWidth="1"/>
    <col min="6154" max="6400" width="9" style="1"/>
    <col min="6401" max="6401" width="6.5703125" style="1" bestFit="1" customWidth="1"/>
    <col min="6402" max="6402" width="37.5703125" style="1" customWidth="1"/>
    <col min="6403" max="6403" width="13.7109375" style="1" customWidth="1"/>
    <col min="6404" max="6404" width="11.7109375" style="1" bestFit="1" customWidth="1"/>
    <col min="6405" max="6405" width="21" style="1" customWidth="1"/>
    <col min="6406" max="6406" width="28.85546875" style="1" customWidth="1"/>
    <col min="6407" max="6407" width="27.7109375" style="1" customWidth="1"/>
    <col min="6408" max="6408" width="9" style="1"/>
    <col min="6409" max="6409" width="18.42578125" style="1" bestFit="1" customWidth="1"/>
    <col min="6410" max="6656" width="9" style="1"/>
    <col min="6657" max="6657" width="6.5703125" style="1" bestFit="1" customWidth="1"/>
    <col min="6658" max="6658" width="37.5703125" style="1" customWidth="1"/>
    <col min="6659" max="6659" width="13.7109375" style="1" customWidth="1"/>
    <col min="6660" max="6660" width="11.7109375" style="1" bestFit="1" customWidth="1"/>
    <col min="6661" max="6661" width="21" style="1" customWidth="1"/>
    <col min="6662" max="6662" width="28.85546875" style="1" customWidth="1"/>
    <col min="6663" max="6663" width="27.7109375" style="1" customWidth="1"/>
    <col min="6664" max="6664" width="9" style="1"/>
    <col min="6665" max="6665" width="18.42578125" style="1" bestFit="1" customWidth="1"/>
    <col min="6666" max="6912" width="9" style="1"/>
    <col min="6913" max="6913" width="6.5703125" style="1" bestFit="1" customWidth="1"/>
    <col min="6914" max="6914" width="37.5703125" style="1" customWidth="1"/>
    <col min="6915" max="6915" width="13.7109375" style="1" customWidth="1"/>
    <col min="6916" max="6916" width="11.7109375" style="1" bestFit="1" customWidth="1"/>
    <col min="6917" max="6917" width="21" style="1" customWidth="1"/>
    <col min="6918" max="6918" width="28.85546875" style="1" customWidth="1"/>
    <col min="6919" max="6919" width="27.7109375" style="1" customWidth="1"/>
    <col min="6920" max="6920" width="9" style="1"/>
    <col min="6921" max="6921" width="18.42578125" style="1" bestFit="1" customWidth="1"/>
    <col min="6922" max="7168" width="9" style="1"/>
    <col min="7169" max="7169" width="6.5703125" style="1" bestFit="1" customWidth="1"/>
    <col min="7170" max="7170" width="37.5703125" style="1" customWidth="1"/>
    <col min="7171" max="7171" width="13.7109375" style="1" customWidth="1"/>
    <col min="7172" max="7172" width="11.7109375" style="1" bestFit="1" customWidth="1"/>
    <col min="7173" max="7173" width="21" style="1" customWidth="1"/>
    <col min="7174" max="7174" width="28.85546875" style="1" customWidth="1"/>
    <col min="7175" max="7175" width="27.7109375" style="1" customWidth="1"/>
    <col min="7176" max="7176" width="9" style="1"/>
    <col min="7177" max="7177" width="18.42578125" style="1" bestFit="1" customWidth="1"/>
    <col min="7178" max="7424" width="9" style="1"/>
    <col min="7425" max="7425" width="6.5703125" style="1" bestFit="1" customWidth="1"/>
    <col min="7426" max="7426" width="37.5703125" style="1" customWidth="1"/>
    <col min="7427" max="7427" width="13.7109375" style="1" customWidth="1"/>
    <col min="7428" max="7428" width="11.7109375" style="1" bestFit="1" customWidth="1"/>
    <col min="7429" max="7429" width="21" style="1" customWidth="1"/>
    <col min="7430" max="7430" width="28.85546875" style="1" customWidth="1"/>
    <col min="7431" max="7431" width="27.7109375" style="1" customWidth="1"/>
    <col min="7432" max="7432" width="9" style="1"/>
    <col min="7433" max="7433" width="18.42578125" style="1" bestFit="1" customWidth="1"/>
    <col min="7434" max="7680" width="9" style="1"/>
    <col min="7681" max="7681" width="6.5703125" style="1" bestFit="1" customWidth="1"/>
    <col min="7682" max="7682" width="37.5703125" style="1" customWidth="1"/>
    <col min="7683" max="7683" width="13.7109375" style="1" customWidth="1"/>
    <col min="7684" max="7684" width="11.7109375" style="1" bestFit="1" customWidth="1"/>
    <col min="7685" max="7685" width="21" style="1" customWidth="1"/>
    <col min="7686" max="7686" width="28.85546875" style="1" customWidth="1"/>
    <col min="7687" max="7687" width="27.7109375" style="1" customWidth="1"/>
    <col min="7688" max="7688" width="9" style="1"/>
    <col min="7689" max="7689" width="18.42578125" style="1" bestFit="1" customWidth="1"/>
    <col min="7690" max="7936" width="9" style="1"/>
    <col min="7937" max="7937" width="6.5703125" style="1" bestFit="1" customWidth="1"/>
    <col min="7938" max="7938" width="37.5703125" style="1" customWidth="1"/>
    <col min="7939" max="7939" width="13.7109375" style="1" customWidth="1"/>
    <col min="7940" max="7940" width="11.7109375" style="1" bestFit="1" customWidth="1"/>
    <col min="7941" max="7941" width="21" style="1" customWidth="1"/>
    <col min="7942" max="7942" width="28.85546875" style="1" customWidth="1"/>
    <col min="7943" max="7943" width="27.7109375" style="1" customWidth="1"/>
    <col min="7944" max="7944" width="9" style="1"/>
    <col min="7945" max="7945" width="18.42578125" style="1" bestFit="1" customWidth="1"/>
    <col min="7946" max="8192" width="9" style="1"/>
    <col min="8193" max="8193" width="6.5703125" style="1" bestFit="1" customWidth="1"/>
    <col min="8194" max="8194" width="37.5703125" style="1" customWidth="1"/>
    <col min="8195" max="8195" width="13.7109375" style="1" customWidth="1"/>
    <col min="8196" max="8196" width="11.7109375" style="1" bestFit="1" customWidth="1"/>
    <col min="8197" max="8197" width="21" style="1" customWidth="1"/>
    <col min="8198" max="8198" width="28.85546875" style="1" customWidth="1"/>
    <col min="8199" max="8199" width="27.7109375" style="1" customWidth="1"/>
    <col min="8200" max="8200" width="9" style="1"/>
    <col min="8201" max="8201" width="18.42578125" style="1" bestFit="1" customWidth="1"/>
    <col min="8202" max="8448" width="9" style="1"/>
    <col min="8449" max="8449" width="6.5703125" style="1" bestFit="1" customWidth="1"/>
    <col min="8450" max="8450" width="37.5703125" style="1" customWidth="1"/>
    <col min="8451" max="8451" width="13.7109375" style="1" customWidth="1"/>
    <col min="8452" max="8452" width="11.7109375" style="1" bestFit="1" customWidth="1"/>
    <col min="8453" max="8453" width="21" style="1" customWidth="1"/>
    <col min="8454" max="8454" width="28.85546875" style="1" customWidth="1"/>
    <col min="8455" max="8455" width="27.7109375" style="1" customWidth="1"/>
    <col min="8456" max="8456" width="9" style="1"/>
    <col min="8457" max="8457" width="18.42578125" style="1" bestFit="1" customWidth="1"/>
    <col min="8458" max="8704" width="9" style="1"/>
    <col min="8705" max="8705" width="6.5703125" style="1" bestFit="1" customWidth="1"/>
    <col min="8706" max="8706" width="37.5703125" style="1" customWidth="1"/>
    <col min="8707" max="8707" width="13.7109375" style="1" customWidth="1"/>
    <col min="8708" max="8708" width="11.7109375" style="1" bestFit="1" customWidth="1"/>
    <col min="8709" max="8709" width="21" style="1" customWidth="1"/>
    <col min="8710" max="8710" width="28.85546875" style="1" customWidth="1"/>
    <col min="8711" max="8711" width="27.7109375" style="1" customWidth="1"/>
    <col min="8712" max="8712" width="9" style="1"/>
    <col min="8713" max="8713" width="18.42578125" style="1" bestFit="1" customWidth="1"/>
    <col min="8714" max="8960" width="9" style="1"/>
    <col min="8961" max="8961" width="6.5703125" style="1" bestFit="1" customWidth="1"/>
    <col min="8962" max="8962" width="37.5703125" style="1" customWidth="1"/>
    <col min="8963" max="8963" width="13.7109375" style="1" customWidth="1"/>
    <col min="8964" max="8964" width="11.7109375" style="1" bestFit="1" customWidth="1"/>
    <col min="8965" max="8965" width="21" style="1" customWidth="1"/>
    <col min="8966" max="8966" width="28.85546875" style="1" customWidth="1"/>
    <col min="8967" max="8967" width="27.7109375" style="1" customWidth="1"/>
    <col min="8968" max="8968" width="9" style="1"/>
    <col min="8969" max="8969" width="18.42578125" style="1" bestFit="1" customWidth="1"/>
    <col min="8970" max="9216" width="9" style="1"/>
    <col min="9217" max="9217" width="6.5703125" style="1" bestFit="1" customWidth="1"/>
    <col min="9218" max="9218" width="37.5703125" style="1" customWidth="1"/>
    <col min="9219" max="9219" width="13.7109375" style="1" customWidth="1"/>
    <col min="9220" max="9220" width="11.7109375" style="1" bestFit="1" customWidth="1"/>
    <col min="9221" max="9221" width="21" style="1" customWidth="1"/>
    <col min="9222" max="9222" width="28.85546875" style="1" customWidth="1"/>
    <col min="9223" max="9223" width="27.7109375" style="1" customWidth="1"/>
    <col min="9224" max="9224" width="9" style="1"/>
    <col min="9225" max="9225" width="18.42578125" style="1" bestFit="1" customWidth="1"/>
    <col min="9226" max="9472" width="9" style="1"/>
    <col min="9473" max="9473" width="6.5703125" style="1" bestFit="1" customWidth="1"/>
    <col min="9474" max="9474" width="37.5703125" style="1" customWidth="1"/>
    <col min="9475" max="9475" width="13.7109375" style="1" customWidth="1"/>
    <col min="9476" max="9476" width="11.7109375" style="1" bestFit="1" customWidth="1"/>
    <col min="9477" max="9477" width="21" style="1" customWidth="1"/>
    <col min="9478" max="9478" width="28.85546875" style="1" customWidth="1"/>
    <col min="9479" max="9479" width="27.7109375" style="1" customWidth="1"/>
    <col min="9480" max="9480" width="9" style="1"/>
    <col min="9481" max="9481" width="18.42578125" style="1" bestFit="1" customWidth="1"/>
    <col min="9482" max="9728" width="9" style="1"/>
    <col min="9729" max="9729" width="6.5703125" style="1" bestFit="1" customWidth="1"/>
    <col min="9730" max="9730" width="37.5703125" style="1" customWidth="1"/>
    <col min="9731" max="9731" width="13.7109375" style="1" customWidth="1"/>
    <col min="9732" max="9732" width="11.7109375" style="1" bestFit="1" customWidth="1"/>
    <col min="9733" max="9733" width="21" style="1" customWidth="1"/>
    <col min="9734" max="9734" width="28.85546875" style="1" customWidth="1"/>
    <col min="9735" max="9735" width="27.7109375" style="1" customWidth="1"/>
    <col min="9736" max="9736" width="9" style="1"/>
    <col min="9737" max="9737" width="18.42578125" style="1" bestFit="1" customWidth="1"/>
    <col min="9738" max="9984" width="9" style="1"/>
    <col min="9985" max="9985" width="6.5703125" style="1" bestFit="1" customWidth="1"/>
    <col min="9986" max="9986" width="37.5703125" style="1" customWidth="1"/>
    <col min="9987" max="9987" width="13.7109375" style="1" customWidth="1"/>
    <col min="9988" max="9988" width="11.7109375" style="1" bestFit="1" customWidth="1"/>
    <col min="9989" max="9989" width="21" style="1" customWidth="1"/>
    <col min="9990" max="9990" width="28.85546875" style="1" customWidth="1"/>
    <col min="9991" max="9991" width="27.7109375" style="1" customWidth="1"/>
    <col min="9992" max="9992" width="9" style="1"/>
    <col min="9993" max="9993" width="18.42578125" style="1" bestFit="1" customWidth="1"/>
    <col min="9994" max="10240" width="9" style="1"/>
    <col min="10241" max="10241" width="6.5703125" style="1" bestFit="1" customWidth="1"/>
    <col min="10242" max="10242" width="37.5703125" style="1" customWidth="1"/>
    <col min="10243" max="10243" width="13.7109375" style="1" customWidth="1"/>
    <col min="10244" max="10244" width="11.7109375" style="1" bestFit="1" customWidth="1"/>
    <col min="10245" max="10245" width="21" style="1" customWidth="1"/>
    <col min="10246" max="10246" width="28.85546875" style="1" customWidth="1"/>
    <col min="10247" max="10247" width="27.7109375" style="1" customWidth="1"/>
    <col min="10248" max="10248" width="9" style="1"/>
    <col min="10249" max="10249" width="18.42578125" style="1" bestFit="1" customWidth="1"/>
    <col min="10250" max="10496" width="9" style="1"/>
    <col min="10497" max="10497" width="6.5703125" style="1" bestFit="1" customWidth="1"/>
    <col min="10498" max="10498" width="37.5703125" style="1" customWidth="1"/>
    <col min="10499" max="10499" width="13.7109375" style="1" customWidth="1"/>
    <col min="10500" max="10500" width="11.7109375" style="1" bestFit="1" customWidth="1"/>
    <col min="10501" max="10501" width="21" style="1" customWidth="1"/>
    <col min="10502" max="10502" width="28.85546875" style="1" customWidth="1"/>
    <col min="10503" max="10503" width="27.7109375" style="1" customWidth="1"/>
    <col min="10504" max="10504" width="9" style="1"/>
    <col min="10505" max="10505" width="18.42578125" style="1" bestFit="1" customWidth="1"/>
    <col min="10506" max="10752" width="9" style="1"/>
    <col min="10753" max="10753" width="6.5703125" style="1" bestFit="1" customWidth="1"/>
    <col min="10754" max="10754" width="37.5703125" style="1" customWidth="1"/>
    <col min="10755" max="10755" width="13.7109375" style="1" customWidth="1"/>
    <col min="10756" max="10756" width="11.7109375" style="1" bestFit="1" customWidth="1"/>
    <col min="10757" max="10757" width="21" style="1" customWidth="1"/>
    <col min="10758" max="10758" width="28.85546875" style="1" customWidth="1"/>
    <col min="10759" max="10759" width="27.7109375" style="1" customWidth="1"/>
    <col min="10760" max="10760" width="9" style="1"/>
    <col min="10761" max="10761" width="18.42578125" style="1" bestFit="1" customWidth="1"/>
    <col min="10762" max="11008" width="9" style="1"/>
    <col min="11009" max="11009" width="6.5703125" style="1" bestFit="1" customWidth="1"/>
    <col min="11010" max="11010" width="37.5703125" style="1" customWidth="1"/>
    <col min="11011" max="11011" width="13.7109375" style="1" customWidth="1"/>
    <col min="11012" max="11012" width="11.7109375" style="1" bestFit="1" customWidth="1"/>
    <col min="11013" max="11013" width="21" style="1" customWidth="1"/>
    <col min="11014" max="11014" width="28.85546875" style="1" customWidth="1"/>
    <col min="11015" max="11015" width="27.7109375" style="1" customWidth="1"/>
    <col min="11016" max="11016" width="9" style="1"/>
    <col min="11017" max="11017" width="18.42578125" style="1" bestFit="1" customWidth="1"/>
    <col min="11018" max="11264" width="9" style="1"/>
    <col min="11265" max="11265" width="6.5703125" style="1" bestFit="1" customWidth="1"/>
    <col min="11266" max="11266" width="37.5703125" style="1" customWidth="1"/>
    <col min="11267" max="11267" width="13.7109375" style="1" customWidth="1"/>
    <col min="11268" max="11268" width="11.7109375" style="1" bestFit="1" customWidth="1"/>
    <col min="11269" max="11269" width="21" style="1" customWidth="1"/>
    <col min="11270" max="11270" width="28.85546875" style="1" customWidth="1"/>
    <col min="11271" max="11271" width="27.7109375" style="1" customWidth="1"/>
    <col min="11272" max="11272" width="9" style="1"/>
    <col min="11273" max="11273" width="18.42578125" style="1" bestFit="1" customWidth="1"/>
    <col min="11274" max="11520" width="9" style="1"/>
    <col min="11521" max="11521" width="6.5703125" style="1" bestFit="1" customWidth="1"/>
    <col min="11522" max="11522" width="37.5703125" style="1" customWidth="1"/>
    <col min="11523" max="11523" width="13.7109375" style="1" customWidth="1"/>
    <col min="11524" max="11524" width="11.7109375" style="1" bestFit="1" customWidth="1"/>
    <col min="11525" max="11525" width="21" style="1" customWidth="1"/>
    <col min="11526" max="11526" width="28.85546875" style="1" customWidth="1"/>
    <col min="11527" max="11527" width="27.7109375" style="1" customWidth="1"/>
    <col min="11528" max="11528" width="9" style="1"/>
    <col min="11529" max="11529" width="18.42578125" style="1" bestFit="1" customWidth="1"/>
    <col min="11530" max="11776" width="9" style="1"/>
    <col min="11777" max="11777" width="6.5703125" style="1" bestFit="1" customWidth="1"/>
    <col min="11778" max="11778" width="37.5703125" style="1" customWidth="1"/>
    <col min="11779" max="11779" width="13.7109375" style="1" customWidth="1"/>
    <col min="11780" max="11780" width="11.7109375" style="1" bestFit="1" customWidth="1"/>
    <col min="11781" max="11781" width="21" style="1" customWidth="1"/>
    <col min="11782" max="11782" width="28.85546875" style="1" customWidth="1"/>
    <col min="11783" max="11783" width="27.7109375" style="1" customWidth="1"/>
    <col min="11784" max="11784" width="9" style="1"/>
    <col min="11785" max="11785" width="18.42578125" style="1" bestFit="1" customWidth="1"/>
    <col min="11786" max="12032" width="9" style="1"/>
    <col min="12033" max="12033" width="6.5703125" style="1" bestFit="1" customWidth="1"/>
    <col min="12034" max="12034" width="37.5703125" style="1" customWidth="1"/>
    <col min="12035" max="12035" width="13.7109375" style="1" customWidth="1"/>
    <col min="12036" max="12036" width="11.7109375" style="1" bestFit="1" customWidth="1"/>
    <col min="12037" max="12037" width="21" style="1" customWidth="1"/>
    <col min="12038" max="12038" width="28.85546875" style="1" customWidth="1"/>
    <col min="12039" max="12039" width="27.7109375" style="1" customWidth="1"/>
    <col min="12040" max="12040" width="9" style="1"/>
    <col min="12041" max="12041" width="18.42578125" style="1" bestFit="1" customWidth="1"/>
    <col min="12042" max="12288" width="9" style="1"/>
    <col min="12289" max="12289" width="6.5703125" style="1" bestFit="1" customWidth="1"/>
    <col min="12290" max="12290" width="37.5703125" style="1" customWidth="1"/>
    <col min="12291" max="12291" width="13.7109375" style="1" customWidth="1"/>
    <col min="12292" max="12292" width="11.7109375" style="1" bestFit="1" customWidth="1"/>
    <col min="12293" max="12293" width="21" style="1" customWidth="1"/>
    <col min="12294" max="12294" width="28.85546875" style="1" customWidth="1"/>
    <col min="12295" max="12295" width="27.7109375" style="1" customWidth="1"/>
    <col min="12296" max="12296" width="9" style="1"/>
    <col min="12297" max="12297" width="18.42578125" style="1" bestFit="1" customWidth="1"/>
    <col min="12298" max="12544" width="9" style="1"/>
    <col min="12545" max="12545" width="6.5703125" style="1" bestFit="1" customWidth="1"/>
    <col min="12546" max="12546" width="37.5703125" style="1" customWidth="1"/>
    <col min="12547" max="12547" width="13.7109375" style="1" customWidth="1"/>
    <col min="12548" max="12548" width="11.7109375" style="1" bestFit="1" customWidth="1"/>
    <col min="12549" max="12549" width="21" style="1" customWidth="1"/>
    <col min="12550" max="12550" width="28.85546875" style="1" customWidth="1"/>
    <col min="12551" max="12551" width="27.7109375" style="1" customWidth="1"/>
    <col min="12552" max="12552" width="9" style="1"/>
    <col min="12553" max="12553" width="18.42578125" style="1" bestFit="1" customWidth="1"/>
    <col min="12554" max="12800" width="9" style="1"/>
    <col min="12801" max="12801" width="6.5703125" style="1" bestFit="1" customWidth="1"/>
    <col min="12802" max="12802" width="37.5703125" style="1" customWidth="1"/>
    <col min="12803" max="12803" width="13.7109375" style="1" customWidth="1"/>
    <col min="12804" max="12804" width="11.7109375" style="1" bestFit="1" customWidth="1"/>
    <col min="12805" max="12805" width="21" style="1" customWidth="1"/>
    <col min="12806" max="12806" width="28.85546875" style="1" customWidth="1"/>
    <col min="12807" max="12807" width="27.7109375" style="1" customWidth="1"/>
    <col min="12808" max="12808" width="9" style="1"/>
    <col min="12809" max="12809" width="18.42578125" style="1" bestFit="1" customWidth="1"/>
    <col min="12810" max="13056" width="9" style="1"/>
    <col min="13057" max="13057" width="6.5703125" style="1" bestFit="1" customWidth="1"/>
    <col min="13058" max="13058" width="37.5703125" style="1" customWidth="1"/>
    <col min="13059" max="13059" width="13.7109375" style="1" customWidth="1"/>
    <col min="13060" max="13060" width="11.7109375" style="1" bestFit="1" customWidth="1"/>
    <col min="13061" max="13061" width="21" style="1" customWidth="1"/>
    <col min="13062" max="13062" width="28.85546875" style="1" customWidth="1"/>
    <col min="13063" max="13063" width="27.7109375" style="1" customWidth="1"/>
    <col min="13064" max="13064" width="9" style="1"/>
    <col min="13065" max="13065" width="18.42578125" style="1" bestFit="1" customWidth="1"/>
    <col min="13066" max="13312" width="9" style="1"/>
    <col min="13313" max="13313" width="6.5703125" style="1" bestFit="1" customWidth="1"/>
    <col min="13314" max="13314" width="37.5703125" style="1" customWidth="1"/>
    <col min="13315" max="13315" width="13.7109375" style="1" customWidth="1"/>
    <col min="13316" max="13316" width="11.7109375" style="1" bestFit="1" customWidth="1"/>
    <col min="13317" max="13317" width="21" style="1" customWidth="1"/>
    <col min="13318" max="13318" width="28.85546875" style="1" customWidth="1"/>
    <col min="13319" max="13319" width="27.7109375" style="1" customWidth="1"/>
    <col min="13320" max="13320" width="9" style="1"/>
    <col min="13321" max="13321" width="18.42578125" style="1" bestFit="1" customWidth="1"/>
    <col min="13322" max="13568" width="9" style="1"/>
    <col min="13569" max="13569" width="6.5703125" style="1" bestFit="1" customWidth="1"/>
    <col min="13570" max="13570" width="37.5703125" style="1" customWidth="1"/>
    <col min="13571" max="13571" width="13.7109375" style="1" customWidth="1"/>
    <col min="13572" max="13572" width="11.7109375" style="1" bestFit="1" customWidth="1"/>
    <col min="13573" max="13573" width="21" style="1" customWidth="1"/>
    <col min="13574" max="13574" width="28.85546875" style="1" customWidth="1"/>
    <col min="13575" max="13575" width="27.7109375" style="1" customWidth="1"/>
    <col min="13576" max="13576" width="9" style="1"/>
    <col min="13577" max="13577" width="18.42578125" style="1" bestFit="1" customWidth="1"/>
    <col min="13578" max="13824" width="9" style="1"/>
    <col min="13825" max="13825" width="6.5703125" style="1" bestFit="1" customWidth="1"/>
    <col min="13826" max="13826" width="37.5703125" style="1" customWidth="1"/>
    <col min="13827" max="13827" width="13.7109375" style="1" customWidth="1"/>
    <col min="13828" max="13828" width="11.7109375" style="1" bestFit="1" customWidth="1"/>
    <col min="13829" max="13829" width="21" style="1" customWidth="1"/>
    <col min="13830" max="13830" width="28.85546875" style="1" customWidth="1"/>
    <col min="13831" max="13831" width="27.7109375" style="1" customWidth="1"/>
    <col min="13832" max="13832" width="9" style="1"/>
    <col min="13833" max="13833" width="18.42578125" style="1" bestFit="1" customWidth="1"/>
    <col min="13834" max="14080" width="9" style="1"/>
    <col min="14081" max="14081" width="6.5703125" style="1" bestFit="1" customWidth="1"/>
    <col min="14082" max="14082" width="37.5703125" style="1" customWidth="1"/>
    <col min="14083" max="14083" width="13.7109375" style="1" customWidth="1"/>
    <col min="14084" max="14084" width="11.7109375" style="1" bestFit="1" customWidth="1"/>
    <col min="14085" max="14085" width="21" style="1" customWidth="1"/>
    <col min="14086" max="14086" width="28.85546875" style="1" customWidth="1"/>
    <col min="14087" max="14087" width="27.7109375" style="1" customWidth="1"/>
    <col min="14088" max="14088" width="9" style="1"/>
    <col min="14089" max="14089" width="18.42578125" style="1" bestFit="1" customWidth="1"/>
    <col min="14090" max="14336" width="9" style="1"/>
    <col min="14337" max="14337" width="6.5703125" style="1" bestFit="1" customWidth="1"/>
    <col min="14338" max="14338" width="37.5703125" style="1" customWidth="1"/>
    <col min="14339" max="14339" width="13.7109375" style="1" customWidth="1"/>
    <col min="14340" max="14340" width="11.7109375" style="1" bestFit="1" customWidth="1"/>
    <col min="14341" max="14341" width="21" style="1" customWidth="1"/>
    <col min="14342" max="14342" width="28.85546875" style="1" customWidth="1"/>
    <col min="14343" max="14343" width="27.7109375" style="1" customWidth="1"/>
    <col min="14344" max="14344" width="9" style="1"/>
    <col min="14345" max="14345" width="18.42578125" style="1" bestFit="1" customWidth="1"/>
    <col min="14346" max="14592" width="9" style="1"/>
    <col min="14593" max="14593" width="6.5703125" style="1" bestFit="1" customWidth="1"/>
    <col min="14594" max="14594" width="37.5703125" style="1" customWidth="1"/>
    <col min="14595" max="14595" width="13.7109375" style="1" customWidth="1"/>
    <col min="14596" max="14596" width="11.7109375" style="1" bestFit="1" customWidth="1"/>
    <col min="14597" max="14597" width="21" style="1" customWidth="1"/>
    <col min="14598" max="14598" width="28.85546875" style="1" customWidth="1"/>
    <col min="14599" max="14599" width="27.7109375" style="1" customWidth="1"/>
    <col min="14600" max="14600" width="9" style="1"/>
    <col min="14601" max="14601" width="18.42578125" style="1" bestFit="1" customWidth="1"/>
    <col min="14602" max="14848" width="9" style="1"/>
    <col min="14849" max="14849" width="6.5703125" style="1" bestFit="1" customWidth="1"/>
    <col min="14850" max="14850" width="37.5703125" style="1" customWidth="1"/>
    <col min="14851" max="14851" width="13.7109375" style="1" customWidth="1"/>
    <col min="14852" max="14852" width="11.7109375" style="1" bestFit="1" customWidth="1"/>
    <col min="14853" max="14853" width="21" style="1" customWidth="1"/>
    <col min="14854" max="14854" width="28.85546875" style="1" customWidth="1"/>
    <col min="14855" max="14855" width="27.7109375" style="1" customWidth="1"/>
    <col min="14856" max="14856" width="9" style="1"/>
    <col min="14857" max="14857" width="18.42578125" style="1" bestFit="1" customWidth="1"/>
    <col min="14858" max="15104" width="9" style="1"/>
    <col min="15105" max="15105" width="6.5703125" style="1" bestFit="1" customWidth="1"/>
    <col min="15106" max="15106" width="37.5703125" style="1" customWidth="1"/>
    <col min="15107" max="15107" width="13.7109375" style="1" customWidth="1"/>
    <col min="15108" max="15108" width="11.7109375" style="1" bestFit="1" customWidth="1"/>
    <col min="15109" max="15109" width="21" style="1" customWidth="1"/>
    <col min="15110" max="15110" width="28.85546875" style="1" customWidth="1"/>
    <col min="15111" max="15111" width="27.7109375" style="1" customWidth="1"/>
    <col min="15112" max="15112" width="9" style="1"/>
    <col min="15113" max="15113" width="18.42578125" style="1" bestFit="1" customWidth="1"/>
    <col min="15114" max="15360" width="9" style="1"/>
    <col min="15361" max="15361" width="6.5703125" style="1" bestFit="1" customWidth="1"/>
    <col min="15362" max="15362" width="37.5703125" style="1" customWidth="1"/>
    <col min="15363" max="15363" width="13.7109375" style="1" customWidth="1"/>
    <col min="15364" max="15364" width="11.7109375" style="1" bestFit="1" customWidth="1"/>
    <col min="15365" max="15365" width="21" style="1" customWidth="1"/>
    <col min="15366" max="15366" width="28.85546875" style="1" customWidth="1"/>
    <col min="15367" max="15367" width="27.7109375" style="1" customWidth="1"/>
    <col min="15368" max="15368" width="9" style="1"/>
    <col min="15369" max="15369" width="18.42578125" style="1" bestFit="1" customWidth="1"/>
    <col min="15370" max="15616" width="9" style="1"/>
    <col min="15617" max="15617" width="6.5703125" style="1" bestFit="1" customWidth="1"/>
    <col min="15618" max="15618" width="37.5703125" style="1" customWidth="1"/>
    <col min="15619" max="15619" width="13.7109375" style="1" customWidth="1"/>
    <col min="15620" max="15620" width="11.7109375" style="1" bestFit="1" customWidth="1"/>
    <col min="15621" max="15621" width="21" style="1" customWidth="1"/>
    <col min="15622" max="15622" width="28.85546875" style="1" customWidth="1"/>
    <col min="15623" max="15623" width="27.7109375" style="1" customWidth="1"/>
    <col min="15624" max="15624" width="9" style="1"/>
    <col min="15625" max="15625" width="18.42578125" style="1" bestFit="1" customWidth="1"/>
    <col min="15626" max="15872" width="9" style="1"/>
    <col min="15873" max="15873" width="6.5703125" style="1" bestFit="1" customWidth="1"/>
    <col min="15874" max="15874" width="37.5703125" style="1" customWidth="1"/>
    <col min="15875" max="15875" width="13.7109375" style="1" customWidth="1"/>
    <col min="15876" max="15876" width="11.7109375" style="1" bestFit="1" customWidth="1"/>
    <col min="15877" max="15877" width="21" style="1" customWidth="1"/>
    <col min="15878" max="15878" width="28.85546875" style="1" customWidth="1"/>
    <col min="15879" max="15879" width="27.7109375" style="1" customWidth="1"/>
    <col min="15880" max="15880" width="9" style="1"/>
    <col min="15881" max="15881" width="18.42578125" style="1" bestFit="1" customWidth="1"/>
    <col min="15882" max="16128" width="9" style="1"/>
    <col min="16129" max="16129" width="6.5703125" style="1" bestFit="1" customWidth="1"/>
    <col min="16130" max="16130" width="37.5703125" style="1" customWidth="1"/>
    <col min="16131" max="16131" width="13.7109375" style="1" customWidth="1"/>
    <col min="16132" max="16132" width="11.7109375" style="1" bestFit="1" customWidth="1"/>
    <col min="16133" max="16133" width="21" style="1" customWidth="1"/>
    <col min="16134" max="16134" width="28.85546875" style="1" customWidth="1"/>
    <col min="16135" max="16135" width="27.7109375" style="1" customWidth="1"/>
    <col min="16136" max="16136" width="9" style="1"/>
    <col min="16137" max="16137" width="18.42578125" style="1" bestFit="1" customWidth="1"/>
    <col min="16138" max="16384" width="9" style="1"/>
  </cols>
  <sheetData>
    <row r="1" spans="1:11" s="16" customFormat="1" ht="24" customHeight="1" x14ac:dyDescent="0.25">
      <c r="A1" s="123" t="s">
        <v>180</v>
      </c>
      <c r="D1" s="28"/>
      <c r="E1" s="28"/>
      <c r="F1" s="28"/>
      <c r="G1" s="124"/>
    </row>
    <row r="2" spans="1:11" ht="55.5" customHeight="1" x14ac:dyDescent="0.25">
      <c r="A2" s="57" t="str">
        <f>+'Biểu 02 Mẫu lập DT huyện'!A2:K2</f>
        <v>BIỂU TỔNG HỢP NHU CẦU KINH PHÍ THỰC HIỆN CÔNG TÁC BẦU CỬ ĐẠI BIỂU QUỐC HỘI KHOÁ XV VÀ HĐND CÁC CẤP
NHIỆM KỲ 2021-2026</v>
      </c>
      <c r="B2" s="57"/>
      <c r="C2" s="57"/>
      <c r="D2" s="57"/>
      <c r="E2" s="57"/>
      <c r="F2" s="57"/>
      <c r="G2" s="57"/>
    </row>
    <row r="3" spans="1:11" ht="24" customHeight="1" x14ac:dyDescent="0.25">
      <c r="A3" s="58" t="s">
        <v>179</v>
      </c>
      <c r="B3" s="58"/>
      <c r="C3" s="58"/>
      <c r="D3" s="58"/>
      <c r="E3" s="58"/>
      <c r="F3" s="58"/>
      <c r="G3" s="58"/>
    </row>
    <row r="4" spans="1:11" ht="18.75" x14ac:dyDescent="0.25">
      <c r="A4" s="58"/>
      <c r="B4" s="58"/>
      <c r="C4" s="58"/>
      <c r="D4" s="58"/>
      <c r="E4" s="58"/>
      <c r="F4" s="58"/>
      <c r="G4" s="58"/>
    </row>
    <row r="5" spans="1:11" s="3" customFormat="1" ht="18.75" customHeight="1" x14ac:dyDescent="0.25">
      <c r="A5" s="2"/>
      <c r="B5" s="2"/>
      <c r="D5" s="4"/>
      <c r="E5" s="4"/>
      <c r="G5" s="46" t="s">
        <v>0</v>
      </c>
    </row>
    <row r="6" spans="1:11" ht="56.25" x14ac:dyDescent="0.25">
      <c r="A6" s="5"/>
      <c r="B6" s="5" t="s">
        <v>103</v>
      </c>
      <c r="C6" s="5" t="s">
        <v>1</v>
      </c>
      <c r="D6" s="6" t="s">
        <v>2</v>
      </c>
      <c r="E6" s="6" t="s">
        <v>3</v>
      </c>
      <c r="F6" s="6" t="s">
        <v>4</v>
      </c>
      <c r="G6" s="5" t="s">
        <v>104</v>
      </c>
    </row>
    <row r="7" spans="1:11" ht="18.75" x14ac:dyDescent="0.25">
      <c r="A7" s="7"/>
      <c r="B7" s="8" t="s">
        <v>5</v>
      </c>
      <c r="C7" s="7"/>
      <c r="D7" s="10"/>
      <c r="E7" s="10"/>
      <c r="F7" s="9"/>
      <c r="G7" s="7"/>
    </row>
    <row r="8" spans="1:11" s="16" customFormat="1" ht="75" x14ac:dyDescent="0.25">
      <c r="A8" s="11" t="s">
        <v>6</v>
      </c>
      <c r="B8" s="11" t="s">
        <v>7</v>
      </c>
      <c r="C8" s="12"/>
      <c r="D8" s="13"/>
      <c r="E8" s="13"/>
      <c r="F8" s="14"/>
      <c r="G8" s="15"/>
    </row>
    <row r="9" spans="1:11" s="16" customFormat="1" ht="112.5" x14ac:dyDescent="0.25">
      <c r="A9" s="11">
        <v>1</v>
      </c>
      <c r="B9" s="17" t="s">
        <v>8</v>
      </c>
      <c r="C9" s="18"/>
      <c r="D9" s="14"/>
      <c r="E9" s="14"/>
      <c r="F9" s="14"/>
      <c r="G9" s="19"/>
      <c r="H9" s="20"/>
      <c r="I9" s="20"/>
      <c r="J9" s="20"/>
      <c r="K9" s="20"/>
    </row>
    <row r="10" spans="1:11" s="16" customFormat="1" ht="37.5" x14ac:dyDescent="0.25">
      <c r="A10" s="21" t="s">
        <v>9</v>
      </c>
      <c r="B10" s="22" t="s">
        <v>10</v>
      </c>
      <c r="C10" s="12"/>
      <c r="D10" s="13"/>
      <c r="E10" s="13"/>
      <c r="F10" s="13"/>
      <c r="G10" s="47" t="s">
        <v>123</v>
      </c>
    </row>
    <row r="11" spans="1:11" ht="150" x14ac:dyDescent="0.25">
      <c r="A11" s="21" t="s">
        <v>11</v>
      </c>
      <c r="B11" s="22" t="s">
        <v>139</v>
      </c>
      <c r="C11" s="12"/>
      <c r="D11" s="13"/>
      <c r="E11" s="13"/>
      <c r="F11" s="13"/>
      <c r="G11" s="47" t="s">
        <v>123</v>
      </c>
    </row>
    <row r="12" spans="1:11" s="16" customFormat="1" ht="56.25" x14ac:dyDescent="0.25">
      <c r="A12" s="11">
        <v>2</v>
      </c>
      <c r="B12" s="17" t="s">
        <v>17</v>
      </c>
      <c r="C12" s="12"/>
      <c r="D12" s="13"/>
      <c r="E12" s="13"/>
      <c r="F12" s="14"/>
      <c r="G12" s="19"/>
    </row>
    <row r="13" spans="1:11" ht="112.5" x14ac:dyDescent="0.25">
      <c r="A13" s="21" t="s">
        <v>18</v>
      </c>
      <c r="B13" s="22" t="s">
        <v>19</v>
      </c>
      <c r="C13" s="12"/>
      <c r="D13" s="13"/>
      <c r="E13" s="13"/>
      <c r="F13" s="13"/>
      <c r="G13" s="47" t="s">
        <v>124</v>
      </c>
    </row>
    <row r="14" spans="1:11" ht="30.75" customHeight="1" x14ac:dyDescent="0.25">
      <c r="A14" s="21" t="s">
        <v>9</v>
      </c>
      <c r="B14" s="22" t="s">
        <v>20</v>
      </c>
      <c r="C14" s="12"/>
      <c r="D14" s="13"/>
      <c r="E14" s="13"/>
      <c r="F14" s="13"/>
      <c r="G14" s="47"/>
    </row>
    <row r="15" spans="1:11" ht="37.5" x14ac:dyDescent="0.25">
      <c r="A15" s="21" t="s">
        <v>21</v>
      </c>
      <c r="B15" s="22" t="s">
        <v>22</v>
      </c>
      <c r="C15" s="12"/>
      <c r="D15" s="13"/>
      <c r="E15" s="13"/>
      <c r="F15" s="13"/>
      <c r="G15" s="47"/>
    </row>
    <row r="16" spans="1:11" ht="56.25" customHeight="1" x14ac:dyDescent="0.25">
      <c r="A16" s="21" t="s">
        <v>21</v>
      </c>
      <c r="B16" s="22" t="s">
        <v>27</v>
      </c>
      <c r="C16" s="12" t="s">
        <v>28</v>
      </c>
      <c r="D16" s="13"/>
      <c r="E16" s="13"/>
      <c r="F16" s="13"/>
      <c r="G16" s="47"/>
      <c r="J16" s="24" t="e">
        <f>#REF!+'[1]Ngân Sơn'!I20+'[1]Ba Bể'!I20+#REF!+#REF!+#REF!+#REF!+#REF!</f>
        <v>#REF!</v>
      </c>
    </row>
    <row r="17" spans="1:11" ht="18.75" x14ac:dyDescent="0.25">
      <c r="A17" s="21" t="s">
        <v>21</v>
      </c>
      <c r="B17" s="22" t="s">
        <v>29</v>
      </c>
      <c r="C17" s="12"/>
      <c r="D17" s="13"/>
      <c r="E17" s="13"/>
      <c r="F17" s="13"/>
      <c r="G17" s="47"/>
    </row>
    <row r="18" spans="1:11" ht="56.25" x14ac:dyDescent="0.25">
      <c r="A18" s="21" t="s">
        <v>21</v>
      </c>
      <c r="B18" s="22" t="s">
        <v>32</v>
      </c>
      <c r="C18" s="12"/>
      <c r="D18" s="13"/>
      <c r="E18" s="13"/>
      <c r="F18" s="13"/>
      <c r="G18" s="47"/>
    </row>
    <row r="19" spans="1:11" ht="75" x14ac:dyDescent="0.25">
      <c r="A19" s="21" t="s">
        <v>21</v>
      </c>
      <c r="B19" s="22" t="s">
        <v>102</v>
      </c>
      <c r="C19" s="12"/>
      <c r="D19" s="13"/>
      <c r="E19" s="13"/>
      <c r="F19" s="13"/>
      <c r="G19" s="47"/>
    </row>
    <row r="20" spans="1:11" ht="56.25" x14ac:dyDescent="0.25">
      <c r="A20" s="21" t="s">
        <v>11</v>
      </c>
      <c r="B20" s="22" t="s">
        <v>33</v>
      </c>
      <c r="C20" s="12" t="s">
        <v>25</v>
      </c>
      <c r="D20" s="13"/>
      <c r="E20" s="13"/>
      <c r="F20" s="13"/>
      <c r="G20" s="47"/>
      <c r="J20" s="24" t="e">
        <f>#REF!+'[1]Ngân Sơn'!I33+'[1]Ba Bể'!I33+#REF!+#REF!+#REF!+#REF!+#REF!</f>
        <v>#REF!</v>
      </c>
    </row>
    <row r="21" spans="1:11" ht="73.5" customHeight="1" x14ac:dyDescent="0.25">
      <c r="A21" s="21" t="s">
        <v>34</v>
      </c>
      <c r="B21" s="22" t="s">
        <v>35</v>
      </c>
      <c r="C21" s="12"/>
      <c r="D21" s="13"/>
      <c r="E21" s="13"/>
      <c r="F21" s="13"/>
      <c r="G21" s="47" t="s">
        <v>162</v>
      </c>
    </row>
    <row r="22" spans="1:11" s="16" customFormat="1" ht="66" x14ac:dyDescent="0.25">
      <c r="A22" s="11">
        <v>3</v>
      </c>
      <c r="B22" s="50" t="s">
        <v>37</v>
      </c>
      <c r="C22" s="12"/>
      <c r="D22" s="13"/>
      <c r="E22" s="13"/>
      <c r="F22" s="14"/>
      <c r="G22" s="19" t="s">
        <v>125</v>
      </c>
    </row>
    <row r="23" spans="1:11" ht="37.5" x14ac:dyDescent="0.25">
      <c r="A23" s="21" t="s">
        <v>9</v>
      </c>
      <c r="B23" s="12" t="s">
        <v>38</v>
      </c>
      <c r="C23" s="12"/>
      <c r="D23" s="13"/>
      <c r="E23" s="13"/>
      <c r="F23" s="13"/>
      <c r="G23" s="52" t="s">
        <v>126</v>
      </c>
    </row>
    <row r="24" spans="1:11" ht="63.75" customHeight="1" x14ac:dyDescent="0.25">
      <c r="A24" s="21" t="s">
        <v>40</v>
      </c>
      <c r="B24" s="12" t="s">
        <v>41</v>
      </c>
      <c r="C24" s="12" t="s">
        <v>42</v>
      </c>
      <c r="D24" s="13"/>
      <c r="E24" s="13"/>
      <c r="F24" s="13"/>
      <c r="G24" s="53"/>
      <c r="H24" s="1">
        <f>3*(1+2+2+1)*3</f>
        <v>54</v>
      </c>
      <c r="J24" s="24" t="e">
        <f>#REF!+'[1]Ngân Sơn'!I40+'[1]Ba Bể'!I40+#REF!+#REF!+#REF!+#REF!+#REF!</f>
        <v>#REF!</v>
      </c>
      <c r="K24" s="1">
        <f>1*3*4*8</f>
        <v>96</v>
      </c>
    </row>
    <row r="25" spans="1:11" ht="74.25" customHeight="1" x14ac:dyDescent="0.25">
      <c r="A25" s="21" t="s">
        <v>40</v>
      </c>
      <c r="B25" s="12" t="s">
        <v>44</v>
      </c>
      <c r="C25" s="12" t="s">
        <v>45</v>
      </c>
      <c r="D25" s="13"/>
      <c r="E25" s="13"/>
      <c r="F25" s="13"/>
      <c r="G25" s="53"/>
      <c r="H25" s="1" t="s">
        <v>46</v>
      </c>
      <c r="I25" s="24"/>
      <c r="J25" s="24" t="e">
        <f>#REF!+'[1]Ngân Sơn'!I41+'[1]Ba Bể'!I41+#REF!+#REF!+#REF!+#REF!+#REF!</f>
        <v>#REF!</v>
      </c>
      <c r="K25" s="1">
        <f>100*108*3</f>
        <v>32400</v>
      </c>
    </row>
    <row r="26" spans="1:11" ht="56.25" x14ac:dyDescent="0.25">
      <c r="A26" s="21" t="s">
        <v>11</v>
      </c>
      <c r="B26" s="12" t="s">
        <v>49</v>
      </c>
      <c r="C26" s="12"/>
      <c r="D26" s="13"/>
      <c r="E26" s="13"/>
      <c r="F26" s="13"/>
      <c r="G26" s="47"/>
      <c r="J26" s="24" t="e">
        <f>#REF!+'[1]Ngân Sơn'!I45+'[1]Ba Bể'!I45+#REF!+#REF!+#REF!+#REF!+#REF!</f>
        <v>#REF!</v>
      </c>
    </row>
    <row r="27" spans="1:11" s="16" customFormat="1" ht="56.25" x14ac:dyDescent="0.25">
      <c r="A27" s="11" t="s">
        <v>40</v>
      </c>
      <c r="B27" s="12" t="s">
        <v>50</v>
      </c>
      <c r="C27" s="12"/>
      <c r="D27" s="13"/>
      <c r="E27" s="13"/>
      <c r="F27" s="13"/>
      <c r="G27" s="34"/>
    </row>
    <row r="28" spans="1:11" ht="18.75" x14ac:dyDescent="0.25">
      <c r="A28" s="21" t="s">
        <v>51</v>
      </c>
      <c r="B28" s="22" t="s">
        <v>52</v>
      </c>
      <c r="C28" s="12" t="s">
        <v>53</v>
      </c>
      <c r="D28" s="13"/>
      <c r="E28" s="13"/>
      <c r="F28" s="13"/>
      <c r="G28" s="53" t="s">
        <v>127</v>
      </c>
      <c r="H28" s="27">
        <f>24*3</f>
        <v>72</v>
      </c>
      <c r="J28" s="24" t="e">
        <f>#REF!+'[1]Ngân Sơn'!I48+'[1]Ba Bể'!I48+#REF!+#REF!+#REF!+#REF!+#REF!</f>
        <v>#REF!</v>
      </c>
    </row>
    <row r="29" spans="1:11" ht="37.5" x14ac:dyDescent="0.25">
      <c r="A29" s="21" t="s">
        <v>51</v>
      </c>
      <c r="B29" s="22" t="s">
        <v>55</v>
      </c>
      <c r="C29" s="12" t="s">
        <v>53</v>
      </c>
      <c r="D29" s="13"/>
      <c r="E29" s="13"/>
      <c r="F29" s="13"/>
      <c r="G29" s="53"/>
      <c r="H29" s="27">
        <f>24*2*3</f>
        <v>144</v>
      </c>
      <c r="J29" s="24" t="e">
        <f>#REF!+'[1]Ngân Sơn'!I49+'[1]Ba Bể'!I49+#REF!+#REF!+#REF!+#REF!+#REF!</f>
        <v>#REF!</v>
      </c>
    </row>
    <row r="30" spans="1:11" ht="93.75" x14ac:dyDescent="0.25">
      <c r="A30" s="21" t="s">
        <v>51</v>
      </c>
      <c r="B30" s="22" t="s">
        <v>57</v>
      </c>
      <c r="C30" s="12" t="s">
        <v>53</v>
      </c>
      <c r="D30" s="13"/>
      <c r="E30" s="13"/>
      <c r="F30" s="13"/>
      <c r="G30" s="53"/>
      <c r="H30" s="27">
        <f>24*2*3</f>
        <v>144</v>
      </c>
      <c r="J30" s="24" t="e">
        <f>#REF!+'[1]Ngân Sơn'!I50+'[1]Ba Bể'!I50+#REF!+#REF!+#REF!+#REF!+#REF!</f>
        <v>#REF!</v>
      </c>
    </row>
    <row r="31" spans="1:11" ht="75.75" customHeight="1" x14ac:dyDescent="0.25">
      <c r="A31" s="21" t="s">
        <v>51</v>
      </c>
      <c r="B31" s="12" t="s">
        <v>58</v>
      </c>
      <c r="C31" s="12" t="s">
        <v>53</v>
      </c>
      <c r="D31" s="13"/>
      <c r="E31" s="13"/>
      <c r="F31" s="13"/>
      <c r="G31" s="60"/>
      <c r="H31" s="27">
        <f>24*3</f>
        <v>72</v>
      </c>
      <c r="J31" s="24" t="e">
        <f>#REF!+'[1]Ngân Sơn'!I51+'[1]Ba Bể'!I51+#REF!+#REF!+#REF!+#REF!+#REF!</f>
        <v>#REF!</v>
      </c>
    </row>
    <row r="32" spans="1:11" ht="131.25" x14ac:dyDescent="0.25">
      <c r="A32" s="21" t="s">
        <v>40</v>
      </c>
      <c r="B32" s="12" t="s">
        <v>60</v>
      </c>
      <c r="C32" s="12"/>
      <c r="D32" s="31"/>
      <c r="E32" s="13"/>
      <c r="F32" s="13"/>
      <c r="G32" s="47" t="s">
        <v>128</v>
      </c>
    </row>
    <row r="33" spans="1:11" s="16" customFormat="1" ht="112.5" x14ac:dyDescent="0.25">
      <c r="A33" s="11">
        <v>4</v>
      </c>
      <c r="B33" s="18" t="s">
        <v>63</v>
      </c>
      <c r="C33" s="12"/>
      <c r="D33" s="13"/>
      <c r="E33" s="13"/>
      <c r="F33" s="14"/>
      <c r="G33" s="19"/>
    </row>
    <row r="34" spans="1:11" s="16" customFormat="1" ht="47.25" customHeight="1" x14ac:dyDescent="0.25">
      <c r="A34" s="21" t="s">
        <v>9</v>
      </c>
      <c r="B34" s="12" t="s">
        <v>131</v>
      </c>
      <c r="C34" s="12"/>
      <c r="D34" s="13"/>
      <c r="E34" s="13"/>
      <c r="F34" s="13"/>
      <c r="G34" s="52" t="s">
        <v>129</v>
      </c>
      <c r="I34" s="29"/>
    </row>
    <row r="35" spans="1:11" s="16" customFormat="1" ht="18.75" x14ac:dyDescent="0.25">
      <c r="A35" s="21" t="s">
        <v>11</v>
      </c>
      <c r="B35" s="12" t="s">
        <v>130</v>
      </c>
      <c r="C35" s="12"/>
      <c r="D35" s="13"/>
      <c r="E35" s="13"/>
      <c r="F35" s="13"/>
      <c r="G35" s="53"/>
    </row>
    <row r="36" spans="1:11" s="16" customFormat="1" ht="37.5" x14ac:dyDescent="0.25">
      <c r="A36" s="21" t="s">
        <v>66</v>
      </c>
      <c r="B36" s="12" t="s">
        <v>67</v>
      </c>
      <c r="C36" s="12"/>
      <c r="D36" s="13"/>
      <c r="E36" s="13"/>
      <c r="F36" s="13"/>
      <c r="G36" s="60"/>
    </row>
    <row r="37" spans="1:11" s="16" customFormat="1" ht="75" x14ac:dyDescent="0.25">
      <c r="A37" s="11">
        <v>5</v>
      </c>
      <c r="B37" s="18" t="s">
        <v>68</v>
      </c>
      <c r="C37" s="12"/>
      <c r="D37" s="13"/>
      <c r="E37" s="13"/>
      <c r="F37" s="14"/>
      <c r="G37" s="19"/>
    </row>
    <row r="38" spans="1:11" ht="61.5" customHeight="1" x14ac:dyDescent="0.25">
      <c r="A38" s="21" t="s">
        <v>9</v>
      </c>
      <c r="B38" s="12" t="s">
        <v>69</v>
      </c>
      <c r="C38" s="12"/>
      <c r="D38" s="13"/>
      <c r="E38" s="13"/>
      <c r="F38" s="13"/>
      <c r="G38" s="52" t="s">
        <v>132</v>
      </c>
    </row>
    <row r="39" spans="1:11" s="16" customFormat="1" ht="56.25" x14ac:dyDescent="0.25">
      <c r="A39" s="11" t="s">
        <v>40</v>
      </c>
      <c r="B39" s="12" t="s">
        <v>163</v>
      </c>
      <c r="C39" s="12" t="s">
        <v>42</v>
      </c>
      <c r="D39" s="13"/>
      <c r="E39" s="13"/>
      <c r="F39" s="13"/>
      <c r="G39" s="53"/>
      <c r="J39" s="28" t="e">
        <f>#REF!+'[1]Ngân Sơn'!I75+'[1]Ba Bể'!I75+#REF!+#REF!+#REF!+#REF!+#REF!</f>
        <v>#REF!</v>
      </c>
    </row>
    <row r="40" spans="1:11" ht="56.25" x14ac:dyDescent="0.25">
      <c r="A40" s="21" t="s">
        <v>11</v>
      </c>
      <c r="B40" s="12" t="s">
        <v>79</v>
      </c>
      <c r="C40" s="12"/>
      <c r="D40" s="13"/>
      <c r="E40" s="13"/>
      <c r="F40" s="13"/>
      <c r="G40" s="35"/>
    </row>
    <row r="41" spans="1:11" s="16" customFormat="1" ht="187.5" x14ac:dyDescent="0.25">
      <c r="A41" s="11" t="s">
        <v>40</v>
      </c>
      <c r="B41" s="12" t="s">
        <v>165</v>
      </c>
      <c r="C41" s="12"/>
      <c r="D41" s="13"/>
      <c r="E41" s="13">
        <v>60000</v>
      </c>
      <c r="F41" s="13"/>
      <c r="G41" s="48" t="s">
        <v>153</v>
      </c>
    </row>
    <row r="42" spans="1:11" s="16" customFormat="1" ht="75" x14ac:dyDescent="0.25">
      <c r="A42" s="11" t="s">
        <v>40</v>
      </c>
      <c r="B42" s="12" t="s">
        <v>141</v>
      </c>
      <c r="C42" s="12"/>
      <c r="D42" s="13"/>
      <c r="E42" s="13">
        <v>150000</v>
      </c>
      <c r="F42" s="13"/>
      <c r="G42" s="12"/>
      <c r="H42" s="13">
        <v>150000</v>
      </c>
      <c r="I42" s="13"/>
      <c r="J42" s="13"/>
      <c r="K42" s="38" t="s">
        <v>142</v>
      </c>
    </row>
    <row r="43" spans="1:11" ht="56.25" x14ac:dyDescent="0.25">
      <c r="A43" s="21" t="s">
        <v>66</v>
      </c>
      <c r="B43" s="12" t="s">
        <v>71</v>
      </c>
      <c r="C43" s="12"/>
      <c r="D43" s="13"/>
      <c r="E43" s="13"/>
      <c r="F43" s="13"/>
      <c r="G43" s="59" t="s">
        <v>133</v>
      </c>
    </row>
    <row r="44" spans="1:11" ht="56.25" x14ac:dyDescent="0.25">
      <c r="A44" s="21" t="s">
        <v>73</v>
      </c>
      <c r="B44" s="12" t="s">
        <v>72</v>
      </c>
      <c r="C44" s="12"/>
      <c r="D44" s="13"/>
      <c r="E44" s="13"/>
      <c r="F44" s="13"/>
      <c r="G44" s="59"/>
    </row>
    <row r="45" spans="1:11" ht="93.75" x14ac:dyDescent="0.25">
      <c r="A45" s="21" t="s">
        <v>75</v>
      </c>
      <c r="B45" s="12" t="s">
        <v>74</v>
      </c>
      <c r="C45" s="12"/>
      <c r="D45" s="13"/>
      <c r="E45" s="13"/>
      <c r="F45" s="13"/>
      <c r="G45" s="59"/>
    </row>
    <row r="46" spans="1:11" ht="56.25" hidden="1" x14ac:dyDescent="0.25">
      <c r="A46" s="21" t="s">
        <v>77</v>
      </c>
      <c r="B46" s="12" t="s">
        <v>76</v>
      </c>
      <c r="C46" s="12"/>
      <c r="D46" s="13"/>
      <c r="E46" s="13"/>
      <c r="F46" s="13"/>
      <c r="G46" s="47" t="s">
        <v>116</v>
      </c>
    </row>
    <row r="47" spans="1:11" ht="75" hidden="1" x14ac:dyDescent="0.25">
      <c r="A47" s="21" t="s">
        <v>112</v>
      </c>
      <c r="B47" s="12" t="s">
        <v>78</v>
      </c>
      <c r="C47" s="12"/>
      <c r="D47" s="13"/>
      <c r="E47" s="13"/>
      <c r="F47" s="13"/>
      <c r="G47" s="47" t="s">
        <v>117</v>
      </c>
    </row>
    <row r="48" spans="1:11" s="16" customFormat="1" ht="168.75" x14ac:dyDescent="0.25">
      <c r="A48" s="11">
        <v>6</v>
      </c>
      <c r="B48" s="18" t="s">
        <v>82</v>
      </c>
      <c r="C48" s="18"/>
      <c r="D48" s="14"/>
      <c r="E48" s="14"/>
      <c r="F48" s="14"/>
      <c r="G48" s="19"/>
    </row>
    <row r="49" spans="1:7" ht="56.25" x14ac:dyDescent="0.25">
      <c r="A49" s="21" t="s">
        <v>9</v>
      </c>
      <c r="B49" s="12" t="s">
        <v>83</v>
      </c>
      <c r="C49" s="12"/>
      <c r="D49" s="13"/>
      <c r="E49" s="13"/>
      <c r="F49" s="13"/>
      <c r="G49" s="54" t="s">
        <v>164</v>
      </c>
    </row>
    <row r="50" spans="1:7" ht="56.25" x14ac:dyDescent="0.25">
      <c r="A50" s="21" t="s">
        <v>11</v>
      </c>
      <c r="B50" s="12" t="s">
        <v>84</v>
      </c>
      <c r="C50" s="12"/>
      <c r="D50" s="13"/>
      <c r="E50" s="13"/>
      <c r="F50" s="13"/>
      <c r="G50" s="55"/>
    </row>
    <row r="51" spans="1:7" ht="93.75" x14ac:dyDescent="0.25">
      <c r="A51" s="21" t="s">
        <v>66</v>
      </c>
      <c r="B51" s="12" t="s">
        <v>85</v>
      </c>
      <c r="C51" s="12"/>
      <c r="D51" s="13"/>
      <c r="E51" s="13"/>
      <c r="F51" s="13"/>
      <c r="G51" s="55"/>
    </row>
    <row r="52" spans="1:7" ht="75" x14ac:dyDescent="0.25">
      <c r="A52" s="21" t="s">
        <v>73</v>
      </c>
      <c r="B52" s="12" t="s">
        <v>86</v>
      </c>
      <c r="C52" s="12"/>
      <c r="D52" s="13"/>
      <c r="E52" s="13"/>
      <c r="F52" s="13"/>
      <c r="G52" s="56"/>
    </row>
    <row r="53" spans="1:7" ht="73.5" customHeight="1" x14ac:dyDescent="0.25">
      <c r="A53" s="21" t="s">
        <v>75</v>
      </c>
      <c r="B53" s="12" t="s">
        <v>88</v>
      </c>
      <c r="C53" s="12"/>
      <c r="D53" s="13"/>
      <c r="E53" s="13"/>
      <c r="F53" s="13"/>
      <c r="G53" s="36" t="s">
        <v>136</v>
      </c>
    </row>
    <row r="54" spans="1:7" ht="150" x14ac:dyDescent="0.25">
      <c r="A54" s="21" t="s">
        <v>77</v>
      </c>
      <c r="B54" s="12" t="s">
        <v>90</v>
      </c>
      <c r="C54" s="12"/>
      <c r="D54" s="13"/>
      <c r="E54" s="13"/>
      <c r="F54" s="13"/>
      <c r="G54" s="47" t="s">
        <v>154</v>
      </c>
    </row>
    <row r="55" spans="1:7" s="16" customFormat="1" ht="75" x14ac:dyDescent="0.25">
      <c r="A55" s="11" t="s">
        <v>92</v>
      </c>
      <c r="B55" s="18" t="s">
        <v>93</v>
      </c>
      <c r="C55" s="12"/>
      <c r="D55" s="30"/>
      <c r="E55" s="30"/>
      <c r="F55" s="14"/>
      <c r="G55" s="47"/>
    </row>
    <row r="56" spans="1:7" s="16" customFormat="1" ht="112.5" x14ac:dyDescent="0.25">
      <c r="A56" s="11">
        <v>1</v>
      </c>
      <c r="B56" s="17" t="s">
        <v>134</v>
      </c>
      <c r="C56" s="18"/>
      <c r="D56" s="14"/>
      <c r="E56" s="14"/>
      <c r="F56" s="14"/>
      <c r="G56" s="47" t="s">
        <v>123</v>
      </c>
    </row>
    <row r="57" spans="1:7" s="16" customFormat="1" ht="18.75" x14ac:dyDescent="0.25">
      <c r="A57" s="11">
        <v>2</v>
      </c>
      <c r="B57" s="18" t="s">
        <v>97</v>
      </c>
      <c r="C57" s="18"/>
      <c r="D57" s="30"/>
      <c r="E57" s="30"/>
      <c r="F57" s="14"/>
      <c r="G57" s="19"/>
    </row>
    <row r="58" spans="1:7" ht="84" customHeight="1" x14ac:dyDescent="0.25">
      <c r="A58" s="126" t="s">
        <v>13</v>
      </c>
      <c r="B58" s="127" t="s">
        <v>98</v>
      </c>
      <c r="C58" s="127"/>
      <c r="D58" s="128"/>
      <c r="E58" s="128"/>
      <c r="F58" s="129"/>
      <c r="G58" s="130" t="s">
        <v>135</v>
      </c>
    </row>
    <row r="60" spans="1:7" x14ac:dyDescent="0.25">
      <c r="G60" s="33"/>
    </row>
  </sheetData>
  <mergeCells count="9">
    <mergeCell ref="G38:G39"/>
    <mergeCell ref="G49:G52"/>
    <mergeCell ref="A2:G2"/>
    <mergeCell ref="A3:G3"/>
    <mergeCell ref="G43:G45"/>
    <mergeCell ref="G23:G25"/>
    <mergeCell ref="G28:G31"/>
    <mergeCell ref="G34:G36"/>
    <mergeCell ref="A4:G4"/>
  </mergeCells>
  <pageMargins left="1.1811023622047245" right="0.31496062992125984" top="0.74803149606299213" bottom="0.74803149606299213" header="0.31496062992125984" footer="0.31496062992125984"/>
  <pageSetup paperSize="9" scale="63" orientation="portrait" verticalDpi="0" r:id="rId1"/>
  <headerFooter>
    <oddHeader>&amp;RBiểu số 01</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11"/>
  <sheetViews>
    <sheetView tabSelected="1" view="pageBreakPreview" zoomScale="70" zoomScaleNormal="100" zoomScaleSheetLayoutView="70" workbookViewId="0">
      <selection activeCell="D86" sqref="D86"/>
    </sheetView>
  </sheetViews>
  <sheetFormatPr defaultColWidth="9" defaultRowHeight="15.75" x14ac:dyDescent="0.25"/>
  <cols>
    <col min="1" max="1" width="5.85546875" style="32" customWidth="1"/>
    <col min="2" max="2" width="37.5703125" style="1" customWidth="1"/>
    <col min="3" max="3" width="13.7109375" style="1" customWidth="1"/>
    <col min="4" max="4" width="10.5703125" style="24" customWidth="1"/>
    <col min="5" max="5" width="12.42578125" style="24" customWidth="1"/>
    <col min="6" max="6" width="15.85546875" style="24" customWidth="1"/>
    <col min="7" max="7" width="10.5703125" style="24" customWidth="1"/>
    <col min="8" max="8" width="12.42578125" style="24" customWidth="1"/>
    <col min="9" max="9" width="15.85546875" style="24" customWidth="1"/>
    <col min="10" max="10" width="16.140625" style="24" customWidth="1"/>
    <col min="11" max="11" width="34.7109375" style="32" customWidth="1"/>
    <col min="12" max="12" width="13.140625" style="1" hidden="1" customWidth="1"/>
    <col min="13" max="13" width="18.42578125" style="1" hidden="1" customWidth="1"/>
    <col min="14" max="14" width="28" style="1" hidden="1" customWidth="1"/>
    <col min="15" max="15" width="18.140625" style="1" hidden="1" customWidth="1"/>
    <col min="16" max="17" width="0" style="1" hidden="1" customWidth="1"/>
    <col min="18" max="18" width="36.28515625" style="1" hidden="1" customWidth="1"/>
    <col min="19" max="260" width="9" style="1"/>
    <col min="261" max="261" width="6.5703125" style="1" bestFit="1" customWidth="1"/>
    <col min="262" max="262" width="37.5703125" style="1" customWidth="1"/>
    <col min="263" max="263" width="13.7109375" style="1" customWidth="1"/>
    <col min="264" max="264" width="11.7109375" style="1" bestFit="1" customWidth="1"/>
    <col min="265" max="265" width="21" style="1" customWidth="1"/>
    <col min="266" max="266" width="28.85546875" style="1" customWidth="1"/>
    <col min="267" max="267" width="27.7109375" style="1" customWidth="1"/>
    <col min="268" max="268" width="9" style="1"/>
    <col min="269" max="269" width="18.42578125" style="1" bestFit="1" customWidth="1"/>
    <col min="270" max="516" width="9" style="1"/>
    <col min="517" max="517" width="6.5703125" style="1" bestFit="1" customWidth="1"/>
    <col min="518" max="518" width="37.5703125" style="1" customWidth="1"/>
    <col min="519" max="519" width="13.7109375" style="1" customWidth="1"/>
    <col min="520" max="520" width="11.7109375" style="1" bestFit="1" customWidth="1"/>
    <col min="521" max="521" width="21" style="1" customWidth="1"/>
    <col min="522" max="522" width="28.85546875" style="1" customWidth="1"/>
    <col min="523" max="523" width="27.7109375" style="1" customWidth="1"/>
    <col min="524" max="524" width="9" style="1"/>
    <col min="525" max="525" width="18.42578125" style="1" bestFit="1" customWidth="1"/>
    <col min="526" max="772" width="9" style="1"/>
    <col min="773" max="773" width="6.5703125" style="1" bestFit="1" customWidth="1"/>
    <col min="774" max="774" width="37.5703125" style="1" customWidth="1"/>
    <col min="775" max="775" width="13.7109375" style="1" customWidth="1"/>
    <col min="776" max="776" width="11.7109375" style="1" bestFit="1" customWidth="1"/>
    <col min="777" max="777" width="21" style="1" customWidth="1"/>
    <col min="778" max="778" width="28.85546875" style="1" customWidth="1"/>
    <col min="779" max="779" width="27.7109375" style="1" customWidth="1"/>
    <col min="780" max="780" width="9" style="1"/>
    <col min="781" max="781" width="18.42578125" style="1" bestFit="1" customWidth="1"/>
    <col min="782" max="1028" width="9" style="1"/>
    <col min="1029" max="1029" width="6.5703125" style="1" bestFit="1" customWidth="1"/>
    <col min="1030" max="1030" width="37.5703125" style="1" customWidth="1"/>
    <col min="1031" max="1031" width="13.7109375" style="1" customWidth="1"/>
    <col min="1032" max="1032" width="11.7109375" style="1" bestFit="1" customWidth="1"/>
    <col min="1033" max="1033" width="21" style="1" customWidth="1"/>
    <col min="1034" max="1034" width="28.85546875" style="1" customWidth="1"/>
    <col min="1035" max="1035" width="27.7109375" style="1" customWidth="1"/>
    <col min="1036" max="1036" width="9" style="1"/>
    <col min="1037" max="1037" width="18.42578125" style="1" bestFit="1" customWidth="1"/>
    <col min="1038" max="1284" width="9" style="1"/>
    <col min="1285" max="1285" width="6.5703125" style="1" bestFit="1" customWidth="1"/>
    <col min="1286" max="1286" width="37.5703125" style="1" customWidth="1"/>
    <col min="1287" max="1287" width="13.7109375" style="1" customWidth="1"/>
    <col min="1288" max="1288" width="11.7109375" style="1" bestFit="1" customWidth="1"/>
    <col min="1289" max="1289" width="21" style="1" customWidth="1"/>
    <col min="1290" max="1290" width="28.85546875" style="1" customWidth="1"/>
    <col min="1291" max="1291" width="27.7109375" style="1" customWidth="1"/>
    <col min="1292" max="1292" width="9" style="1"/>
    <col min="1293" max="1293" width="18.42578125" style="1" bestFit="1" customWidth="1"/>
    <col min="1294" max="1540" width="9" style="1"/>
    <col min="1541" max="1541" width="6.5703125" style="1" bestFit="1" customWidth="1"/>
    <col min="1542" max="1542" width="37.5703125" style="1" customWidth="1"/>
    <col min="1543" max="1543" width="13.7109375" style="1" customWidth="1"/>
    <col min="1544" max="1544" width="11.7109375" style="1" bestFit="1" customWidth="1"/>
    <col min="1545" max="1545" width="21" style="1" customWidth="1"/>
    <col min="1546" max="1546" width="28.85546875" style="1" customWidth="1"/>
    <col min="1547" max="1547" width="27.7109375" style="1" customWidth="1"/>
    <col min="1548" max="1548" width="9" style="1"/>
    <col min="1549" max="1549" width="18.42578125" style="1" bestFit="1" customWidth="1"/>
    <col min="1550" max="1796" width="9" style="1"/>
    <col min="1797" max="1797" width="6.5703125" style="1" bestFit="1" customWidth="1"/>
    <col min="1798" max="1798" width="37.5703125" style="1" customWidth="1"/>
    <col min="1799" max="1799" width="13.7109375" style="1" customWidth="1"/>
    <col min="1800" max="1800" width="11.7109375" style="1" bestFit="1" customWidth="1"/>
    <col min="1801" max="1801" width="21" style="1" customWidth="1"/>
    <col min="1802" max="1802" width="28.85546875" style="1" customWidth="1"/>
    <col min="1803" max="1803" width="27.7109375" style="1" customWidth="1"/>
    <col min="1804" max="1804" width="9" style="1"/>
    <col min="1805" max="1805" width="18.42578125" style="1" bestFit="1" customWidth="1"/>
    <col min="1806" max="2052" width="9" style="1"/>
    <col min="2053" max="2053" width="6.5703125" style="1" bestFit="1" customWidth="1"/>
    <col min="2054" max="2054" width="37.5703125" style="1" customWidth="1"/>
    <col min="2055" max="2055" width="13.7109375" style="1" customWidth="1"/>
    <col min="2056" max="2056" width="11.7109375" style="1" bestFit="1" customWidth="1"/>
    <col min="2057" max="2057" width="21" style="1" customWidth="1"/>
    <col min="2058" max="2058" width="28.85546875" style="1" customWidth="1"/>
    <col min="2059" max="2059" width="27.7109375" style="1" customWidth="1"/>
    <col min="2060" max="2060" width="9" style="1"/>
    <col min="2061" max="2061" width="18.42578125" style="1" bestFit="1" customWidth="1"/>
    <col min="2062" max="2308" width="9" style="1"/>
    <col min="2309" max="2309" width="6.5703125" style="1" bestFit="1" customWidth="1"/>
    <col min="2310" max="2310" width="37.5703125" style="1" customWidth="1"/>
    <col min="2311" max="2311" width="13.7109375" style="1" customWidth="1"/>
    <col min="2312" max="2312" width="11.7109375" style="1" bestFit="1" customWidth="1"/>
    <col min="2313" max="2313" width="21" style="1" customWidth="1"/>
    <col min="2314" max="2314" width="28.85546875" style="1" customWidth="1"/>
    <col min="2315" max="2315" width="27.7109375" style="1" customWidth="1"/>
    <col min="2316" max="2316" width="9" style="1"/>
    <col min="2317" max="2317" width="18.42578125" style="1" bestFit="1" customWidth="1"/>
    <col min="2318" max="2564" width="9" style="1"/>
    <col min="2565" max="2565" width="6.5703125" style="1" bestFit="1" customWidth="1"/>
    <col min="2566" max="2566" width="37.5703125" style="1" customWidth="1"/>
    <col min="2567" max="2567" width="13.7109375" style="1" customWidth="1"/>
    <col min="2568" max="2568" width="11.7109375" style="1" bestFit="1" customWidth="1"/>
    <col min="2569" max="2569" width="21" style="1" customWidth="1"/>
    <col min="2570" max="2570" width="28.85546875" style="1" customWidth="1"/>
    <col min="2571" max="2571" width="27.7109375" style="1" customWidth="1"/>
    <col min="2572" max="2572" width="9" style="1"/>
    <col min="2573" max="2573" width="18.42578125" style="1" bestFit="1" customWidth="1"/>
    <col min="2574" max="2820" width="9" style="1"/>
    <col min="2821" max="2821" width="6.5703125" style="1" bestFit="1" customWidth="1"/>
    <col min="2822" max="2822" width="37.5703125" style="1" customWidth="1"/>
    <col min="2823" max="2823" width="13.7109375" style="1" customWidth="1"/>
    <col min="2824" max="2824" width="11.7109375" style="1" bestFit="1" customWidth="1"/>
    <col min="2825" max="2825" width="21" style="1" customWidth="1"/>
    <col min="2826" max="2826" width="28.85546875" style="1" customWidth="1"/>
    <col min="2827" max="2827" width="27.7109375" style="1" customWidth="1"/>
    <col min="2828" max="2828" width="9" style="1"/>
    <col min="2829" max="2829" width="18.42578125" style="1" bestFit="1" customWidth="1"/>
    <col min="2830" max="3076" width="9" style="1"/>
    <col min="3077" max="3077" width="6.5703125" style="1" bestFit="1" customWidth="1"/>
    <col min="3078" max="3078" width="37.5703125" style="1" customWidth="1"/>
    <col min="3079" max="3079" width="13.7109375" style="1" customWidth="1"/>
    <col min="3080" max="3080" width="11.7109375" style="1" bestFit="1" customWidth="1"/>
    <col min="3081" max="3081" width="21" style="1" customWidth="1"/>
    <col min="3082" max="3082" width="28.85546875" style="1" customWidth="1"/>
    <col min="3083" max="3083" width="27.7109375" style="1" customWidth="1"/>
    <col min="3084" max="3084" width="9" style="1"/>
    <col min="3085" max="3085" width="18.42578125" style="1" bestFit="1" customWidth="1"/>
    <col min="3086" max="3332" width="9" style="1"/>
    <col min="3333" max="3333" width="6.5703125" style="1" bestFit="1" customWidth="1"/>
    <col min="3334" max="3334" width="37.5703125" style="1" customWidth="1"/>
    <col min="3335" max="3335" width="13.7109375" style="1" customWidth="1"/>
    <col min="3336" max="3336" width="11.7109375" style="1" bestFit="1" customWidth="1"/>
    <col min="3337" max="3337" width="21" style="1" customWidth="1"/>
    <col min="3338" max="3338" width="28.85546875" style="1" customWidth="1"/>
    <col min="3339" max="3339" width="27.7109375" style="1" customWidth="1"/>
    <col min="3340" max="3340" width="9" style="1"/>
    <col min="3341" max="3341" width="18.42578125" style="1" bestFit="1" customWidth="1"/>
    <col min="3342" max="3588" width="9" style="1"/>
    <col min="3589" max="3589" width="6.5703125" style="1" bestFit="1" customWidth="1"/>
    <col min="3590" max="3590" width="37.5703125" style="1" customWidth="1"/>
    <col min="3591" max="3591" width="13.7109375" style="1" customWidth="1"/>
    <col min="3592" max="3592" width="11.7109375" style="1" bestFit="1" customWidth="1"/>
    <col min="3593" max="3593" width="21" style="1" customWidth="1"/>
    <col min="3594" max="3594" width="28.85546875" style="1" customWidth="1"/>
    <col min="3595" max="3595" width="27.7109375" style="1" customWidth="1"/>
    <col min="3596" max="3596" width="9" style="1"/>
    <col min="3597" max="3597" width="18.42578125" style="1" bestFit="1" customWidth="1"/>
    <col min="3598" max="3844" width="9" style="1"/>
    <col min="3845" max="3845" width="6.5703125" style="1" bestFit="1" customWidth="1"/>
    <col min="3846" max="3846" width="37.5703125" style="1" customWidth="1"/>
    <col min="3847" max="3847" width="13.7109375" style="1" customWidth="1"/>
    <col min="3848" max="3848" width="11.7109375" style="1" bestFit="1" customWidth="1"/>
    <col min="3849" max="3849" width="21" style="1" customWidth="1"/>
    <col min="3850" max="3850" width="28.85546875" style="1" customWidth="1"/>
    <col min="3851" max="3851" width="27.7109375" style="1" customWidth="1"/>
    <col min="3852" max="3852" width="9" style="1"/>
    <col min="3853" max="3853" width="18.42578125" style="1" bestFit="1" customWidth="1"/>
    <col min="3854" max="4100" width="9" style="1"/>
    <col min="4101" max="4101" width="6.5703125" style="1" bestFit="1" customWidth="1"/>
    <col min="4102" max="4102" width="37.5703125" style="1" customWidth="1"/>
    <col min="4103" max="4103" width="13.7109375" style="1" customWidth="1"/>
    <col min="4104" max="4104" width="11.7109375" style="1" bestFit="1" customWidth="1"/>
    <col min="4105" max="4105" width="21" style="1" customWidth="1"/>
    <col min="4106" max="4106" width="28.85546875" style="1" customWidth="1"/>
    <col min="4107" max="4107" width="27.7109375" style="1" customWidth="1"/>
    <col min="4108" max="4108" width="9" style="1"/>
    <col min="4109" max="4109" width="18.42578125" style="1" bestFit="1" customWidth="1"/>
    <col min="4110" max="4356" width="9" style="1"/>
    <col min="4357" max="4357" width="6.5703125" style="1" bestFit="1" customWidth="1"/>
    <col min="4358" max="4358" width="37.5703125" style="1" customWidth="1"/>
    <col min="4359" max="4359" width="13.7109375" style="1" customWidth="1"/>
    <col min="4360" max="4360" width="11.7109375" style="1" bestFit="1" customWidth="1"/>
    <col min="4361" max="4361" width="21" style="1" customWidth="1"/>
    <col min="4362" max="4362" width="28.85546875" style="1" customWidth="1"/>
    <col min="4363" max="4363" width="27.7109375" style="1" customWidth="1"/>
    <col min="4364" max="4364" width="9" style="1"/>
    <col min="4365" max="4365" width="18.42578125" style="1" bestFit="1" customWidth="1"/>
    <col min="4366" max="4612" width="9" style="1"/>
    <col min="4613" max="4613" width="6.5703125" style="1" bestFit="1" customWidth="1"/>
    <col min="4614" max="4614" width="37.5703125" style="1" customWidth="1"/>
    <col min="4615" max="4615" width="13.7109375" style="1" customWidth="1"/>
    <col min="4616" max="4616" width="11.7109375" style="1" bestFit="1" customWidth="1"/>
    <col min="4617" max="4617" width="21" style="1" customWidth="1"/>
    <col min="4618" max="4618" width="28.85546875" style="1" customWidth="1"/>
    <col min="4619" max="4619" width="27.7109375" style="1" customWidth="1"/>
    <col min="4620" max="4620" width="9" style="1"/>
    <col min="4621" max="4621" width="18.42578125" style="1" bestFit="1" customWidth="1"/>
    <col min="4622" max="4868" width="9" style="1"/>
    <col min="4869" max="4869" width="6.5703125" style="1" bestFit="1" customWidth="1"/>
    <col min="4870" max="4870" width="37.5703125" style="1" customWidth="1"/>
    <col min="4871" max="4871" width="13.7109375" style="1" customWidth="1"/>
    <col min="4872" max="4872" width="11.7109375" style="1" bestFit="1" customWidth="1"/>
    <col min="4873" max="4873" width="21" style="1" customWidth="1"/>
    <col min="4874" max="4874" width="28.85546875" style="1" customWidth="1"/>
    <col min="4875" max="4875" width="27.7109375" style="1" customWidth="1"/>
    <col min="4876" max="4876" width="9" style="1"/>
    <col min="4877" max="4877" width="18.42578125" style="1" bestFit="1" customWidth="1"/>
    <col min="4878" max="5124" width="9" style="1"/>
    <col min="5125" max="5125" width="6.5703125" style="1" bestFit="1" customWidth="1"/>
    <col min="5126" max="5126" width="37.5703125" style="1" customWidth="1"/>
    <col min="5127" max="5127" width="13.7109375" style="1" customWidth="1"/>
    <col min="5128" max="5128" width="11.7109375" style="1" bestFit="1" customWidth="1"/>
    <col min="5129" max="5129" width="21" style="1" customWidth="1"/>
    <col min="5130" max="5130" width="28.85546875" style="1" customWidth="1"/>
    <col min="5131" max="5131" width="27.7109375" style="1" customWidth="1"/>
    <col min="5132" max="5132" width="9" style="1"/>
    <col min="5133" max="5133" width="18.42578125" style="1" bestFit="1" customWidth="1"/>
    <col min="5134" max="5380" width="9" style="1"/>
    <col min="5381" max="5381" width="6.5703125" style="1" bestFit="1" customWidth="1"/>
    <col min="5382" max="5382" width="37.5703125" style="1" customWidth="1"/>
    <col min="5383" max="5383" width="13.7109375" style="1" customWidth="1"/>
    <col min="5384" max="5384" width="11.7109375" style="1" bestFit="1" customWidth="1"/>
    <col min="5385" max="5385" width="21" style="1" customWidth="1"/>
    <col min="5386" max="5386" width="28.85546875" style="1" customWidth="1"/>
    <col min="5387" max="5387" width="27.7109375" style="1" customWidth="1"/>
    <col min="5388" max="5388" width="9" style="1"/>
    <col min="5389" max="5389" width="18.42578125" style="1" bestFit="1" customWidth="1"/>
    <col min="5390" max="5636" width="9" style="1"/>
    <col min="5637" max="5637" width="6.5703125" style="1" bestFit="1" customWidth="1"/>
    <col min="5638" max="5638" width="37.5703125" style="1" customWidth="1"/>
    <col min="5639" max="5639" width="13.7109375" style="1" customWidth="1"/>
    <col min="5640" max="5640" width="11.7109375" style="1" bestFit="1" customWidth="1"/>
    <col min="5641" max="5641" width="21" style="1" customWidth="1"/>
    <col min="5642" max="5642" width="28.85546875" style="1" customWidth="1"/>
    <col min="5643" max="5643" width="27.7109375" style="1" customWidth="1"/>
    <col min="5644" max="5644" width="9" style="1"/>
    <col min="5645" max="5645" width="18.42578125" style="1" bestFit="1" customWidth="1"/>
    <col min="5646" max="5892" width="9" style="1"/>
    <col min="5893" max="5893" width="6.5703125" style="1" bestFit="1" customWidth="1"/>
    <col min="5894" max="5894" width="37.5703125" style="1" customWidth="1"/>
    <col min="5895" max="5895" width="13.7109375" style="1" customWidth="1"/>
    <col min="5896" max="5896" width="11.7109375" style="1" bestFit="1" customWidth="1"/>
    <col min="5897" max="5897" width="21" style="1" customWidth="1"/>
    <col min="5898" max="5898" width="28.85546875" style="1" customWidth="1"/>
    <col min="5899" max="5899" width="27.7109375" style="1" customWidth="1"/>
    <col min="5900" max="5900" width="9" style="1"/>
    <col min="5901" max="5901" width="18.42578125" style="1" bestFit="1" customWidth="1"/>
    <col min="5902" max="6148" width="9" style="1"/>
    <col min="6149" max="6149" width="6.5703125" style="1" bestFit="1" customWidth="1"/>
    <col min="6150" max="6150" width="37.5703125" style="1" customWidth="1"/>
    <col min="6151" max="6151" width="13.7109375" style="1" customWidth="1"/>
    <col min="6152" max="6152" width="11.7109375" style="1" bestFit="1" customWidth="1"/>
    <col min="6153" max="6153" width="21" style="1" customWidth="1"/>
    <col min="6154" max="6154" width="28.85546875" style="1" customWidth="1"/>
    <col min="6155" max="6155" width="27.7109375" style="1" customWidth="1"/>
    <col min="6156" max="6156" width="9" style="1"/>
    <col min="6157" max="6157" width="18.42578125" style="1" bestFit="1" customWidth="1"/>
    <col min="6158" max="6404" width="9" style="1"/>
    <col min="6405" max="6405" width="6.5703125" style="1" bestFit="1" customWidth="1"/>
    <col min="6406" max="6406" width="37.5703125" style="1" customWidth="1"/>
    <col min="6407" max="6407" width="13.7109375" style="1" customWidth="1"/>
    <col min="6408" max="6408" width="11.7109375" style="1" bestFit="1" customWidth="1"/>
    <col min="6409" max="6409" width="21" style="1" customWidth="1"/>
    <col min="6410" max="6410" width="28.85546875" style="1" customWidth="1"/>
    <col min="6411" max="6411" width="27.7109375" style="1" customWidth="1"/>
    <col min="6412" max="6412" width="9" style="1"/>
    <col min="6413" max="6413" width="18.42578125" style="1" bestFit="1" customWidth="1"/>
    <col min="6414" max="6660" width="9" style="1"/>
    <col min="6661" max="6661" width="6.5703125" style="1" bestFit="1" customWidth="1"/>
    <col min="6662" max="6662" width="37.5703125" style="1" customWidth="1"/>
    <col min="6663" max="6663" width="13.7109375" style="1" customWidth="1"/>
    <col min="6664" max="6664" width="11.7109375" style="1" bestFit="1" customWidth="1"/>
    <col min="6665" max="6665" width="21" style="1" customWidth="1"/>
    <col min="6666" max="6666" width="28.85546875" style="1" customWidth="1"/>
    <col min="6667" max="6667" width="27.7109375" style="1" customWidth="1"/>
    <col min="6668" max="6668" width="9" style="1"/>
    <col min="6669" max="6669" width="18.42578125" style="1" bestFit="1" customWidth="1"/>
    <col min="6670" max="6916" width="9" style="1"/>
    <col min="6917" max="6917" width="6.5703125" style="1" bestFit="1" customWidth="1"/>
    <col min="6918" max="6918" width="37.5703125" style="1" customWidth="1"/>
    <col min="6919" max="6919" width="13.7109375" style="1" customWidth="1"/>
    <col min="6920" max="6920" width="11.7109375" style="1" bestFit="1" customWidth="1"/>
    <col min="6921" max="6921" width="21" style="1" customWidth="1"/>
    <col min="6922" max="6922" width="28.85546875" style="1" customWidth="1"/>
    <col min="6923" max="6923" width="27.7109375" style="1" customWidth="1"/>
    <col min="6924" max="6924" width="9" style="1"/>
    <col min="6925" max="6925" width="18.42578125" style="1" bestFit="1" customWidth="1"/>
    <col min="6926" max="7172" width="9" style="1"/>
    <col min="7173" max="7173" width="6.5703125" style="1" bestFit="1" customWidth="1"/>
    <col min="7174" max="7174" width="37.5703125" style="1" customWidth="1"/>
    <col min="7175" max="7175" width="13.7109375" style="1" customWidth="1"/>
    <col min="7176" max="7176" width="11.7109375" style="1" bestFit="1" customWidth="1"/>
    <col min="7177" max="7177" width="21" style="1" customWidth="1"/>
    <col min="7178" max="7178" width="28.85546875" style="1" customWidth="1"/>
    <col min="7179" max="7179" width="27.7109375" style="1" customWidth="1"/>
    <col min="7180" max="7180" width="9" style="1"/>
    <col min="7181" max="7181" width="18.42578125" style="1" bestFit="1" customWidth="1"/>
    <col min="7182" max="7428" width="9" style="1"/>
    <col min="7429" max="7429" width="6.5703125" style="1" bestFit="1" customWidth="1"/>
    <col min="7430" max="7430" width="37.5703125" style="1" customWidth="1"/>
    <col min="7431" max="7431" width="13.7109375" style="1" customWidth="1"/>
    <col min="7432" max="7432" width="11.7109375" style="1" bestFit="1" customWidth="1"/>
    <col min="7433" max="7433" width="21" style="1" customWidth="1"/>
    <col min="7434" max="7434" width="28.85546875" style="1" customWidth="1"/>
    <col min="7435" max="7435" width="27.7109375" style="1" customWidth="1"/>
    <col min="7436" max="7436" width="9" style="1"/>
    <col min="7437" max="7437" width="18.42578125" style="1" bestFit="1" customWidth="1"/>
    <col min="7438" max="7684" width="9" style="1"/>
    <col min="7685" max="7685" width="6.5703125" style="1" bestFit="1" customWidth="1"/>
    <col min="7686" max="7686" width="37.5703125" style="1" customWidth="1"/>
    <col min="7687" max="7687" width="13.7109375" style="1" customWidth="1"/>
    <col min="7688" max="7688" width="11.7109375" style="1" bestFit="1" customWidth="1"/>
    <col min="7689" max="7689" width="21" style="1" customWidth="1"/>
    <col min="7690" max="7690" width="28.85546875" style="1" customWidth="1"/>
    <col min="7691" max="7691" width="27.7109375" style="1" customWidth="1"/>
    <col min="7692" max="7692" width="9" style="1"/>
    <col min="7693" max="7693" width="18.42578125" style="1" bestFit="1" customWidth="1"/>
    <col min="7694" max="7940" width="9" style="1"/>
    <col min="7941" max="7941" width="6.5703125" style="1" bestFit="1" customWidth="1"/>
    <col min="7942" max="7942" width="37.5703125" style="1" customWidth="1"/>
    <col min="7943" max="7943" width="13.7109375" style="1" customWidth="1"/>
    <col min="7944" max="7944" width="11.7109375" style="1" bestFit="1" customWidth="1"/>
    <col min="7945" max="7945" width="21" style="1" customWidth="1"/>
    <col min="7946" max="7946" width="28.85546875" style="1" customWidth="1"/>
    <col min="7947" max="7947" width="27.7109375" style="1" customWidth="1"/>
    <col min="7948" max="7948" width="9" style="1"/>
    <col min="7949" max="7949" width="18.42578125" style="1" bestFit="1" customWidth="1"/>
    <col min="7950" max="8196" width="9" style="1"/>
    <col min="8197" max="8197" width="6.5703125" style="1" bestFit="1" customWidth="1"/>
    <col min="8198" max="8198" width="37.5703125" style="1" customWidth="1"/>
    <col min="8199" max="8199" width="13.7109375" style="1" customWidth="1"/>
    <col min="8200" max="8200" width="11.7109375" style="1" bestFit="1" customWidth="1"/>
    <col min="8201" max="8201" width="21" style="1" customWidth="1"/>
    <col min="8202" max="8202" width="28.85546875" style="1" customWidth="1"/>
    <col min="8203" max="8203" width="27.7109375" style="1" customWidth="1"/>
    <col min="8204" max="8204" width="9" style="1"/>
    <col min="8205" max="8205" width="18.42578125" style="1" bestFit="1" customWidth="1"/>
    <col min="8206" max="8452" width="9" style="1"/>
    <col min="8453" max="8453" width="6.5703125" style="1" bestFit="1" customWidth="1"/>
    <col min="8454" max="8454" width="37.5703125" style="1" customWidth="1"/>
    <col min="8455" max="8455" width="13.7109375" style="1" customWidth="1"/>
    <col min="8456" max="8456" width="11.7109375" style="1" bestFit="1" customWidth="1"/>
    <col min="8457" max="8457" width="21" style="1" customWidth="1"/>
    <col min="8458" max="8458" width="28.85546875" style="1" customWidth="1"/>
    <col min="8459" max="8459" width="27.7109375" style="1" customWidth="1"/>
    <col min="8460" max="8460" width="9" style="1"/>
    <col min="8461" max="8461" width="18.42578125" style="1" bestFit="1" customWidth="1"/>
    <col min="8462" max="8708" width="9" style="1"/>
    <col min="8709" max="8709" width="6.5703125" style="1" bestFit="1" customWidth="1"/>
    <col min="8710" max="8710" width="37.5703125" style="1" customWidth="1"/>
    <col min="8711" max="8711" width="13.7109375" style="1" customWidth="1"/>
    <col min="8712" max="8712" width="11.7109375" style="1" bestFit="1" customWidth="1"/>
    <col min="8713" max="8713" width="21" style="1" customWidth="1"/>
    <col min="8714" max="8714" width="28.85546875" style="1" customWidth="1"/>
    <col min="8715" max="8715" width="27.7109375" style="1" customWidth="1"/>
    <col min="8716" max="8716" width="9" style="1"/>
    <col min="8717" max="8717" width="18.42578125" style="1" bestFit="1" customWidth="1"/>
    <col min="8718" max="8964" width="9" style="1"/>
    <col min="8965" max="8965" width="6.5703125" style="1" bestFit="1" customWidth="1"/>
    <col min="8966" max="8966" width="37.5703125" style="1" customWidth="1"/>
    <col min="8967" max="8967" width="13.7109375" style="1" customWidth="1"/>
    <col min="8968" max="8968" width="11.7109375" style="1" bestFit="1" customWidth="1"/>
    <col min="8969" max="8969" width="21" style="1" customWidth="1"/>
    <col min="8970" max="8970" width="28.85546875" style="1" customWidth="1"/>
    <col min="8971" max="8971" width="27.7109375" style="1" customWidth="1"/>
    <col min="8972" max="8972" width="9" style="1"/>
    <col min="8973" max="8973" width="18.42578125" style="1" bestFit="1" customWidth="1"/>
    <col min="8974" max="9220" width="9" style="1"/>
    <col min="9221" max="9221" width="6.5703125" style="1" bestFit="1" customWidth="1"/>
    <col min="9222" max="9222" width="37.5703125" style="1" customWidth="1"/>
    <col min="9223" max="9223" width="13.7109375" style="1" customWidth="1"/>
    <col min="9224" max="9224" width="11.7109375" style="1" bestFit="1" customWidth="1"/>
    <col min="9225" max="9225" width="21" style="1" customWidth="1"/>
    <col min="9226" max="9226" width="28.85546875" style="1" customWidth="1"/>
    <col min="9227" max="9227" width="27.7109375" style="1" customWidth="1"/>
    <col min="9228" max="9228" width="9" style="1"/>
    <col min="9229" max="9229" width="18.42578125" style="1" bestFit="1" customWidth="1"/>
    <col min="9230" max="9476" width="9" style="1"/>
    <col min="9477" max="9477" width="6.5703125" style="1" bestFit="1" customWidth="1"/>
    <col min="9478" max="9478" width="37.5703125" style="1" customWidth="1"/>
    <col min="9479" max="9479" width="13.7109375" style="1" customWidth="1"/>
    <col min="9480" max="9480" width="11.7109375" style="1" bestFit="1" customWidth="1"/>
    <col min="9481" max="9481" width="21" style="1" customWidth="1"/>
    <col min="9482" max="9482" width="28.85546875" style="1" customWidth="1"/>
    <col min="9483" max="9483" width="27.7109375" style="1" customWidth="1"/>
    <col min="9484" max="9484" width="9" style="1"/>
    <col min="9485" max="9485" width="18.42578125" style="1" bestFit="1" customWidth="1"/>
    <col min="9486" max="9732" width="9" style="1"/>
    <col min="9733" max="9733" width="6.5703125" style="1" bestFit="1" customWidth="1"/>
    <col min="9734" max="9734" width="37.5703125" style="1" customWidth="1"/>
    <col min="9735" max="9735" width="13.7109375" style="1" customWidth="1"/>
    <col min="9736" max="9736" width="11.7109375" style="1" bestFit="1" customWidth="1"/>
    <col min="9737" max="9737" width="21" style="1" customWidth="1"/>
    <col min="9738" max="9738" width="28.85546875" style="1" customWidth="1"/>
    <col min="9739" max="9739" width="27.7109375" style="1" customWidth="1"/>
    <col min="9740" max="9740" width="9" style="1"/>
    <col min="9741" max="9741" width="18.42578125" style="1" bestFit="1" customWidth="1"/>
    <col min="9742" max="9988" width="9" style="1"/>
    <col min="9989" max="9989" width="6.5703125" style="1" bestFit="1" customWidth="1"/>
    <col min="9990" max="9990" width="37.5703125" style="1" customWidth="1"/>
    <col min="9991" max="9991" width="13.7109375" style="1" customWidth="1"/>
    <col min="9992" max="9992" width="11.7109375" style="1" bestFit="1" customWidth="1"/>
    <col min="9993" max="9993" width="21" style="1" customWidth="1"/>
    <col min="9994" max="9994" width="28.85546875" style="1" customWidth="1"/>
    <col min="9995" max="9995" width="27.7109375" style="1" customWidth="1"/>
    <col min="9996" max="9996" width="9" style="1"/>
    <col min="9997" max="9997" width="18.42578125" style="1" bestFit="1" customWidth="1"/>
    <col min="9998" max="10244" width="9" style="1"/>
    <col min="10245" max="10245" width="6.5703125" style="1" bestFit="1" customWidth="1"/>
    <col min="10246" max="10246" width="37.5703125" style="1" customWidth="1"/>
    <col min="10247" max="10247" width="13.7109375" style="1" customWidth="1"/>
    <col min="10248" max="10248" width="11.7109375" style="1" bestFit="1" customWidth="1"/>
    <col min="10249" max="10249" width="21" style="1" customWidth="1"/>
    <col min="10250" max="10250" width="28.85546875" style="1" customWidth="1"/>
    <col min="10251" max="10251" width="27.7109375" style="1" customWidth="1"/>
    <col min="10252" max="10252" width="9" style="1"/>
    <col min="10253" max="10253" width="18.42578125" style="1" bestFit="1" customWidth="1"/>
    <col min="10254" max="10500" width="9" style="1"/>
    <col min="10501" max="10501" width="6.5703125" style="1" bestFit="1" customWidth="1"/>
    <col min="10502" max="10502" width="37.5703125" style="1" customWidth="1"/>
    <col min="10503" max="10503" width="13.7109375" style="1" customWidth="1"/>
    <col min="10504" max="10504" width="11.7109375" style="1" bestFit="1" customWidth="1"/>
    <col min="10505" max="10505" width="21" style="1" customWidth="1"/>
    <col min="10506" max="10506" width="28.85546875" style="1" customWidth="1"/>
    <col min="10507" max="10507" width="27.7109375" style="1" customWidth="1"/>
    <col min="10508" max="10508" width="9" style="1"/>
    <col min="10509" max="10509" width="18.42578125" style="1" bestFit="1" customWidth="1"/>
    <col min="10510" max="10756" width="9" style="1"/>
    <col min="10757" max="10757" width="6.5703125" style="1" bestFit="1" customWidth="1"/>
    <col min="10758" max="10758" width="37.5703125" style="1" customWidth="1"/>
    <col min="10759" max="10759" width="13.7109375" style="1" customWidth="1"/>
    <col min="10760" max="10760" width="11.7109375" style="1" bestFit="1" customWidth="1"/>
    <col min="10761" max="10761" width="21" style="1" customWidth="1"/>
    <col min="10762" max="10762" width="28.85546875" style="1" customWidth="1"/>
    <col min="10763" max="10763" width="27.7109375" style="1" customWidth="1"/>
    <col min="10764" max="10764" width="9" style="1"/>
    <col min="10765" max="10765" width="18.42578125" style="1" bestFit="1" customWidth="1"/>
    <col min="10766" max="11012" width="9" style="1"/>
    <col min="11013" max="11013" width="6.5703125" style="1" bestFit="1" customWidth="1"/>
    <col min="11014" max="11014" width="37.5703125" style="1" customWidth="1"/>
    <col min="11015" max="11015" width="13.7109375" style="1" customWidth="1"/>
    <col min="11016" max="11016" width="11.7109375" style="1" bestFit="1" customWidth="1"/>
    <col min="11017" max="11017" width="21" style="1" customWidth="1"/>
    <col min="11018" max="11018" width="28.85546875" style="1" customWidth="1"/>
    <col min="11019" max="11019" width="27.7109375" style="1" customWidth="1"/>
    <col min="11020" max="11020" width="9" style="1"/>
    <col min="11021" max="11021" width="18.42578125" style="1" bestFit="1" customWidth="1"/>
    <col min="11022" max="11268" width="9" style="1"/>
    <col min="11269" max="11269" width="6.5703125" style="1" bestFit="1" customWidth="1"/>
    <col min="11270" max="11270" width="37.5703125" style="1" customWidth="1"/>
    <col min="11271" max="11271" width="13.7109375" style="1" customWidth="1"/>
    <col min="11272" max="11272" width="11.7109375" style="1" bestFit="1" customWidth="1"/>
    <col min="11273" max="11273" width="21" style="1" customWidth="1"/>
    <col min="11274" max="11274" width="28.85546875" style="1" customWidth="1"/>
    <col min="11275" max="11275" width="27.7109375" style="1" customWidth="1"/>
    <col min="11276" max="11276" width="9" style="1"/>
    <col min="11277" max="11277" width="18.42578125" style="1" bestFit="1" customWidth="1"/>
    <col min="11278" max="11524" width="9" style="1"/>
    <col min="11525" max="11525" width="6.5703125" style="1" bestFit="1" customWidth="1"/>
    <col min="11526" max="11526" width="37.5703125" style="1" customWidth="1"/>
    <col min="11527" max="11527" width="13.7109375" style="1" customWidth="1"/>
    <col min="11528" max="11528" width="11.7109375" style="1" bestFit="1" customWidth="1"/>
    <col min="11529" max="11529" width="21" style="1" customWidth="1"/>
    <col min="11530" max="11530" width="28.85546875" style="1" customWidth="1"/>
    <col min="11531" max="11531" width="27.7109375" style="1" customWidth="1"/>
    <col min="11532" max="11532" width="9" style="1"/>
    <col min="11533" max="11533" width="18.42578125" style="1" bestFit="1" customWidth="1"/>
    <col min="11534" max="11780" width="9" style="1"/>
    <col min="11781" max="11781" width="6.5703125" style="1" bestFit="1" customWidth="1"/>
    <col min="11782" max="11782" width="37.5703125" style="1" customWidth="1"/>
    <col min="11783" max="11783" width="13.7109375" style="1" customWidth="1"/>
    <col min="11784" max="11784" width="11.7109375" style="1" bestFit="1" customWidth="1"/>
    <col min="11785" max="11785" width="21" style="1" customWidth="1"/>
    <col min="11786" max="11786" width="28.85546875" style="1" customWidth="1"/>
    <col min="11787" max="11787" width="27.7109375" style="1" customWidth="1"/>
    <col min="11788" max="11788" width="9" style="1"/>
    <col min="11789" max="11789" width="18.42578125" style="1" bestFit="1" customWidth="1"/>
    <col min="11790" max="12036" width="9" style="1"/>
    <col min="12037" max="12037" width="6.5703125" style="1" bestFit="1" customWidth="1"/>
    <col min="12038" max="12038" width="37.5703125" style="1" customWidth="1"/>
    <col min="12039" max="12039" width="13.7109375" style="1" customWidth="1"/>
    <col min="12040" max="12040" width="11.7109375" style="1" bestFit="1" customWidth="1"/>
    <col min="12041" max="12041" width="21" style="1" customWidth="1"/>
    <col min="12042" max="12042" width="28.85546875" style="1" customWidth="1"/>
    <col min="12043" max="12043" width="27.7109375" style="1" customWidth="1"/>
    <col min="12044" max="12044" width="9" style="1"/>
    <col min="12045" max="12045" width="18.42578125" style="1" bestFit="1" customWidth="1"/>
    <col min="12046" max="12292" width="9" style="1"/>
    <col min="12293" max="12293" width="6.5703125" style="1" bestFit="1" customWidth="1"/>
    <col min="12294" max="12294" width="37.5703125" style="1" customWidth="1"/>
    <col min="12295" max="12295" width="13.7109375" style="1" customWidth="1"/>
    <col min="12296" max="12296" width="11.7109375" style="1" bestFit="1" customWidth="1"/>
    <col min="12297" max="12297" width="21" style="1" customWidth="1"/>
    <col min="12298" max="12298" width="28.85546875" style="1" customWidth="1"/>
    <col min="12299" max="12299" width="27.7109375" style="1" customWidth="1"/>
    <col min="12300" max="12300" width="9" style="1"/>
    <col min="12301" max="12301" width="18.42578125" style="1" bestFit="1" customWidth="1"/>
    <col min="12302" max="12548" width="9" style="1"/>
    <col min="12549" max="12549" width="6.5703125" style="1" bestFit="1" customWidth="1"/>
    <col min="12550" max="12550" width="37.5703125" style="1" customWidth="1"/>
    <col min="12551" max="12551" width="13.7109375" style="1" customWidth="1"/>
    <col min="12552" max="12552" width="11.7109375" style="1" bestFit="1" customWidth="1"/>
    <col min="12553" max="12553" width="21" style="1" customWidth="1"/>
    <col min="12554" max="12554" width="28.85546875" style="1" customWidth="1"/>
    <col min="12555" max="12555" width="27.7109375" style="1" customWidth="1"/>
    <col min="12556" max="12556" width="9" style="1"/>
    <col min="12557" max="12557" width="18.42578125" style="1" bestFit="1" customWidth="1"/>
    <col min="12558" max="12804" width="9" style="1"/>
    <col min="12805" max="12805" width="6.5703125" style="1" bestFit="1" customWidth="1"/>
    <col min="12806" max="12806" width="37.5703125" style="1" customWidth="1"/>
    <col min="12807" max="12807" width="13.7109375" style="1" customWidth="1"/>
    <col min="12808" max="12808" width="11.7109375" style="1" bestFit="1" customWidth="1"/>
    <col min="12809" max="12809" width="21" style="1" customWidth="1"/>
    <col min="12810" max="12810" width="28.85546875" style="1" customWidth="1"/>
    <col min="12811" max="12811" width="27.7109375" style="1" customWidth="1"/>
    <col min="12812" max="12812" width="9" style="1"/>
    <col min="12813" max="12813" width="18.42578125" style="1" bestFit="1" customWidth="1"/>
    <col min="12814" max="13060" width="9" style="1"/>
    <col min="13061" max="13061" width="6.5703125" style="1" bestFit="1" customWidth="1"/>
    <col min="13062" max="13062" width="37.5703125" style="1" customWidth="1"/>
    <col min="13063" max="13063" width="13.7109375" style="1" customWidth="1"/>
    <col min="13064" max="13064" width="11.7109375" style="1" bestFit="1" customWidth="1"/>
    <col min="13065" max="13065" width="21" style="1" customWidth="1"/>
    <col min="13066" max="13066" width="28.85546875" style="1" customWidth="1"/>
    <col min="13067" max="13067" width="27.7109375" style="1" customWidth="1"/>
    <col min="13068" max="13068" width="9" style="1"/>
    <col min="13069" max="13069" width="18.42578125" style="1" bestFit="1" customWidth="1"/>
    <col min="13070" max="13316" width="9" style="1"/>
    <col min="13317" max="13317" width="6.5703125" style="1" bestFit="1" customWidth="1"/>
    <col min="13318" max="13318" width="37.5703125" style="1" customWidth="1"/>
    <col min="13319" max="13319" width="13.7109375" style="1" customWidth="1"/>
    <col min="13320" max="13320" width="11.7109375" style="1" bestFit="1" customWidth="1"/>
    <col min="13321" max="13321" width="21" style="1" customWidth="1"/>
    <col min="13322" max="13322" width="28.85546875" style="1" customWidth="1"/>
    <col min="13323" max="13323" width="27.7109375" style="1" customWidth="1"/>
    <col min="13324" max="13324" width="9" style="1"/>
    <col min="13325" max="13325" width="18.42578125" style="1" bestFit="1" customWidth="1"/>
    <col min="13326" max="13572" width="9" style="1"/>
    <col min="13573" max="13573" width="6.5703125" style="1" bestFit="1" customWidth="1"/>
    <col min="13574" max="13574" width="37.5703125" style="1" customWidth="1"/>
    <col min="13575" max="13575" width="13.7109375" style="1" customWidth="1"/>
    <col min="13576" max="13576" width="11.7109375" style="1" bestFit="1" customWidth="1"/>
    <col min="13577" max="13577" width="21" style="1" customWidth="1"/>
    <col min="13578" max="13578" width="28.85546875" style="1" customWidth="1"/>
    <col min="13579" max="13579" width="27.7109375" style="1" customWidth="1"/>
    <col min="13580" max="13580" width="9" style="1"/>
    <col min="13581" max="13581" width="18.42578125" style="1" bestFit="1" customWidth="1"/>
    <col min="13582" max="13828" width="9" style="1"/>
    <col min="13829" max="13829" width="6.5703125" style="1" bestFit="1" customWidth="1"/>
    <col min="13830" max="13830" width="37.5703125" style="1" customWidth="1"/>
    <col min="13831" max="13831" width="13.7109375" style="1" customWidth="1"/>
    <col min="13832" max="13832" width="11.7109375" style="1" bestFit="1" customWidth="1"/>
    <col min="13833" max="13833" width="21" style="1" customWidth="1"/>
    <col min="13834" max="13834" width="28.85546875" style="1" customWidth="1"/>
    <col min="13835" max="13835" width="27.7109375" style="1" customWidth="1"/>
    <col min="13836" max="13836" width="9" style="1"/>
    <col min="13837" max="13837" width="18.42578125" style="1" bestFit="1" customWidth="1"/>
    <col min="13838" max="14084" width="9" style="1"/>
    <col min="14085" max="14085" width="6.5703125" style="1" bestFit="1" customWidth="1"/>
    <col min="14086" max="14086" width="37.5703125" style="1" customWidth="1"/>
    <col min="14087" max="14087" width="13.7109375" style="1" customWidth="1"/>
    <col min="14088" max="14088" width="11.7109375" style="1" bestFit="1" customWidth="1"/>
    <col min="14089" max="14089" width="21" style="1" customWidth="1"/>
    <col min="14090" max="14090" width="28.85546875" style="1" customWidth="1"/>
    <col min="14091" max="14091" width="27.7109375" style="1" customWidth="1"/>
    <col min="14092" max="14092" width="9" style="1"/>
    <col min="14093" max="14093" width="18.42578125" style="1" bestFit="1" customWidth="1"/>
    <col min="14094" max="14340" width="9" style="1"/>
    <col min="14341" max="14341" width="6.5703125" style="1" bestFit="1" customWidth="1"/>
    <col min="14342" max="14342" width="37.5703125" style="1" customWidth="1"/>
    <col min="14343" max="14343" width="13.7109375" style="1" customWidth="1"/>
    <col min="14344" max="14344" width="11.7109375" style="1" bestFit="1" customWidth="1"/>
    <col min="14345" max="14345" width="21" style="1" customWidth="1"/>
    <col min="14346" max="14346" width="28.85546875" style="1" customWidth="1"/>
    <col min="14347" max="14347" width="27.7109375" style="1" customWidth="1"/>
    <col min="14348" max="14348" width="9" style="1"/>
    <col min="14349" max="14349" width="18.42578125" style="1" bestFit="1" customWidth="1"/>
    <col min="14350" max="14596" width="9" style="1"/>
    <col min="14597" max="14597" width="6.5703125" style="1" bestFit="1" customWidth="1"/>
    <col min="14598" max="14598" width="37.5703125" style="1" customWidth="1"/>
    <col min="14599" max="14599" width="13.7109375" style="1" customWidth="1"/>
    <col min="14600" max="14600" width="11.7109375" style="1" bestFit="1" customWidth="1"/>
    <col min="14601" max="14601" width="21" style="1" customWidth="1"/>
    <col min="14602" max="14602" width="28.85546875" style="1" customWidth="1"/>
    <col min="14603" max="14603" width="27.7109375" style="1" customWidth="1"/>
    <col min="14604" max="14604" width="9" style="1"/>
    <col min="14605" max="14605" width="18.42578125" style="1" bestFit="1" customWidth="1"/>
    <col min="14606" max="14852" width="9" style="1"/>
    <col min="14853" max="14853" width="6.5703125" style="1" bestFit="1" customWidth="1"/>
    <col min="14854" max="14854" width="37.5703125" style="1" customWidth="1"/>
    <col min="14855" max="14855" width="13.7109375" style="1" customWidth="1"/>
    <col min="14856" max="14856" width="11.7109375" style="1" bestFit="1" customWidth="1"/>
    <col min="14857" max="14857" width="21" style="1" customWidth="1"/>
    <col min="14858" max="14858" width="28.85546875" style="1" customWidth="1"/>
    <col min="14859" max="14859" width="27.7109375" style="1" customWidth="1"/>
    <col min="14860" max="14860" width="9" style="1"/>
    <col min="14861" max="14861" width="18.42578125" style="1" bestFit="1" customWidth="1"/>
    <col min="14862" max="15108" width="9" style="1"/>
    <col min="15109" max="15109" width="6.5703125" style="1" bestFit="1" customWidth="1"/>
    <col min="15110" max="15110" width="37.5703125" style="1" customWidth="1"/>
    <col min="15111" max="15111" width="13.7109375" style="1" customWidth="1"/>
    <col min="15112" max="15112" width="11.7109375" style="1" bestFit="1" customWidth="1"/>
    <col min="15113" max="15113" width="21" style="1" customWidth="1"/>
    <col min="15114" max="15114" width="28.85546875" style="1" customWidth="1"/>
    <col min="15115" max="15115" width="27.7109375" style="1" customWidth="1"/>
    <col min="15116" max="15116" width="9" style="1"/>
    <col min="15117" max="15117" width="18.42578125" style="1" bestFit="1" customWidth="1"/>
    <col min="15118" max="15364" width="9" style="1"/>
    <col min="15365" max="15365" width="6.5703125" style="1" bestFit="1" customWidth="1"/>
    <col min="15366" max="15366" width="37.5703125" style="1" customWidth="1"/>
    <col min="15367" max="15367" width="13.7109375" style="1" customWidth="1"/>
    <col min="15368" max="15368" width="11.7109375" style="1" bestFit="1" customWidth="1"/>
    <col min="15369" max="15369" width="21" style="1" customWidth="1"/>
    <col min="15370" max="15370" width="28.85546875" style="1" customWidth="1"/>
    <col min="15371" max="15371" width="27.7109375" style="1" customWidth="1"/>
    <col min="15372" max="15372" width="9" style="1"/>
    <col min="15373" max="15373" width="18.42578125" style="1" bestFit="1" customWidth="1"/>
    <col min="15374" max="15620" width="9" style="1"/>
    <col min="15621" max="15621" width="6.5703125" style="1" bestFit="1" customWidth="1"/>
    <col min="15622" max="15622" width="37.5703125" style="1" customWidth="1"/>
    <col min="15623" max="15623" width="13.7109375" style="1" customWidth="1"/>
    <col min="15624" max="15624" width="11.7109375" style="1" bestFit="1" customWidth="1"/>
    <col min="15625" max="15625" width="21" style="1" customWidth="1"/>
    <col min="15626" max="15626" width="28.85546875" style="1" customWidth="1"/>
    <col min="15627" max="15627" width="27.7109375" style="1" customWidth="1"/>
    <col min="15628" max="15628" width="9" style="1"/>
    <col min="15629" max="15629" width="18.42578125" style="1" bestFit="1" customWidth="1"/>
    <col min="15630" max="15876" width="9" style="1"/>
    <col min="15877" max="15877" width="6.5703125" style="1" bestFit="1" customWidth="1"/>
    <col min="15878" max="15878" width="37.5703125" style="1" customWidth="1"/>
    <col min="15879" max="15879" width="13.7109375" style="1" customWidth="1"/>
    <col min="15880" max="15880" width="11.7109375" style="1" bestFit="1" customWidth="1"/>
    <col min="15881" max="15881" width="21" style="1" customWidth="1"/>
    <col min="15882" max="15882" width="28.85546875" style="1" customWidth="1"/>
    <col min="15883" max="15883" width="27.7109375" style="1" customWidth="1"/>
    <col min="15884" max="15884" width="9" style="1"/>
    <col min="15885" max="15885" width="18.42578125" style="1" bestFit="1" customWidth="1"/>
    <col min="15886" max="16132" width="9" style="1"/>
    <col min="16133" max="16133" width="6.5703125" style="1" bestFit="1" customWidth="1"/>
    <col min="16134" max="16134" width="37.5703125" style="1" customWidth="1"/>
    <col min="16135" max="16135" width="13.7109375" style="1" customWidth="1"/>
    <col min="16136" max="16136" width="11.7109375" style="1" bestFit="1" customWidth="1"/>
    <col min="16137" max="16137" width="21" style="1" customWidth="1"/>
    <col min="16138" max="16138" width="28.85546875" style="1" customWidth="1"/>
    <col min="16139" max="16139" width="27.7109375" style="1" customWidth="1"/>
    <col min="16140" max="16140" width="9" style="1"/>
    <col min="16141" max="16141" width="18.42578125" style="1" bestFit="1" customWidth="1"/>
    <col min="16142" max="16384" width="9" style="1"/>
  </cols>
  <sheetData>
    <row r="1" spans="1:19" ht="33.75" customHeight="1" x14ac:dyDescent="0.25">
      <c r="A1" s="125" t="s">
        <v>181</v>
      </c>
    </row>
    <row r="2" spans="1:19" ht="45.75" customHeight="1" x14ac:dyDescent="0.25">
      <c r="A2" s="64" t="s">
        <v>157</v>
      </c>
      <c r="B2" s="64"/>
      <c r="C2" s="64"/>
      <c r="D2" s="64"/>
      <c r="E2" s="64"/>
      <c r="F2" s="64"/>
      <c r="G2" s="64"/>
      <c r="H2" s="64"/>
      <c r="I2" s="64"/>
      <c r="J2" s="64"/>
      <c r="K2" s="64"/>
      <c r="L2" s="65"/>
      <c r="M2" s="65"/>
      <c r="N2" s="65"/>
      <c r="O2" s="65"/>
      <c r="P2" s="65"/>
    </row>
    <row r="3" spans="1:19" ht="33" customHeight="1" x14ac:dyDescent="0.25">
      <c r="A3" s="66" t="str">
        <f>'Biểu 01 Mẫu lập DT tỉnh'!A3:G3</f>
        <v>(Kèm theo Công văn số           STC-TCHCSN ngày       tháng 3 năm 2021 của Sở Tài chính)</v>
      </c>
      <c r="B3" s="66"/>
      <c r="C3" s="66"/>
      <c r="D3" s="66"/>
      <c r="E3" s="66"/>
      <c r="F3" s="66"/>
      <c r="G3" s="66"/>
      <c r="H3" s="66"/>
      <c r="I3" s="66"/>
      <c r="J3" s="66"/>
      <c r="K3" s="66"/>
      <c r="L3" s="65"/>
      <c r="M3" s="65"/>
      <c r="N3" s="65"/>
      <c r="O3" s="65"/>
      <c r="P3" s="65"/>
    </row>
    <row r="4" spans="1:19" ht="33" customHeight="1" x14ac:dyDescent="0.25">
      <c r="A4" s="66"/>
      <c r="B4" s="66"/>
      <c r="C4" s="66"/>
      <c r="D4" s="66"/>
      <c r="E4" s="66"/>
      <c r="F4" s="66"/>
      <c r="G4" s="66"/>
      <c r="H4" s="66"/>
      <c r="I4" s="66"/>
      <c r="J4" s="66"/>
      <c r="K4" s="66"/>
      <c r="L4" s="65"/>
      <c r="M4" s="65"/>
      <c r="N4" s="65"/>
      <c r="O4" s="65"/>
      <c r="P4" s="65"/>
    </row>
    <row r="5" spans="1:19" s="3" customFormat="1" ht="31.5" customHeight="1" x14ac:dyDescent="0.25">
      <c r="A5" s="67"/>
      <c r="B5" s="67"/>
      <c r="C5" s="68"/>
      <c r="D5" s="69"/>
      <c r="E5" s="69"/>
      <c r="F5" s="68"/>
      <c r="G5" s="69"/>
      <c r="H5" s="69"/>
      <c r="I5" s="70" t="s">
        <v>0</v>
      </c>
      <c r="J5" s="70"/>
      <c r="K5" s="70"/>
      <c r="L5" s="68"/>
      <c r="M5" s="68"/>
      <c r="N5" s="68"/>
      <c r="O5" s="68"/>
      <c r="P5" s="68"/>
    </row>
    <row r="6" spans="1:19" s="3" customFormat="1" ht="47.25" customHeight="1" x14ac:dyDescent="0.25">
      <c r="A6" s="71"/>
      <c r="B6" s="71"/>
      <c r="C6" s="72"/>
      <c r="D6" s="73" t="s">
        <v>137</v>
      </c>
      <c r="E6" s="73"/>
      <c r="F6" s="73"/>
      <c r="G6" s="73" t="s">
        <v>171</v>
      </c>
      <c r="H6" s="73"/>
      <c r="I6" s="73"/>
      <c r="J6" s="74" t="s">
        <v>172</v>
      </c>
      <c r="K6" s="75" t="s">
        <v>138</v>
      </c>
      <c r="L6" s="68"/>
      <c r="M6" s="68"/>
      <c r="N6" s="68"/>
      <c r="O6" s="68"/>
      <c r="P6" s="68"/>
    </row>
    <row r="7" spans="1:19" ht="56.25" x14ac:dyDescent="0.25">
      <c r="A7" s="76"/>
      <c r="B7" s="76" t="s">
        <v>103</v>
      </c>
      <c r="C7" s="76" t="s">
        <v>1</v>
      </c>
      <c r="D7" s="77" t="s">
        <v>2</v>
      </c>
      <c r="E7" s="77" t="s">
        <v>3</v>
      </c>
      <c r="F7" s="77" t="s">
        <v>4</v>
      </c>
      <c r="G7" s="77" t="s">
        <v>2</v>
      </c>
      <c r="H7" s="77" t="s">
        <v>3</v>
      </c>
      <c r="I7" s="77" t="s">
        <v>4</v>
      </c>
      <c r="J7" s="78"/>
      <c r="K7" s="79"/>
      <c r="L7" s="65"/>
      <c r="M7" s="65"/>
      <c r="N7" s="65"/>
      <c r="O7" s="65"/>
      <c r="P7" s="65"/>
    </row>
    <row r="8" spans="1:19" ht="33" customHeight="1" x14ac:dyDescent="0.25">
      <c r="A8" s="80" t="s">
        <v>6</v>
      </c>
      <c r="B8" s="80" t="s">
        <v>92</v>
      </c>
      <c r="C8" s="80">
        <v>1</v>
      </c>
      <c r="D8" s="81">
        <v>2</v>
      </c>
      <c r="E8" s="81">
        <v>3</v>
      </c>
      <c r="F8" s="81">
        <v>4</v>
      </c>
      <c r="G8" s="81">
        <v>5</v>
      </c>
      <c r="H8" s="81">
        <v>6</v>
      </c>
      <c r="I8" s="81">
        <v>7</v>
      </c>
      <c r="J8" s="82">
        <v>8</v>
      </c>
      <c r="K8" s="83">
        <v>9</v>
      </c>
      <c r="L8" s="65"/>
      <c r="M8" s="65"/>
      <c r="N8" s="65"/>
      <c r="O8" s="65"/>
      <c r="P8" s="65"/>
    </row>
    <row r="9" spans="1:19" ht="18.75" x14ac:dyDescent="0.25">
      <c r="A9" s="84"/>
      <c r="B9" s="85" t="s">
        <v>5</v>
      </c>
      <c r="C9" s="84"/>
      <c r="D9" s="86"/>
      <c r="E9" s="86"/>
      <c r="F9" s="87"/>
      <c r="G9" s="86"/>
      <c r="H9" s="86"/>
      <c r="I9" s="87"/>
      <c r="J9" s="87"/>
      <c r="K9" s="84"/>
      <c r="L9" s="65"/>
      <c r="M9" s="65"/>
      <c r="N9" s="65"/>
      <c r="O9" s="65"/>
      <c r="P9" s="65"/>
    </row>
    <row r="10" spans="1:19" s="16" customFormat="1" ht="75" x14ac:dyDescent="0.25">
      <c r="A10" s="88" t="s">
        <v>6</v>
      </c>
      <c r="B10" s="88" t="s">
        <v>7</v>
      </c>
      <c r="C10" s="89"/>
      <c r="D10" s="61"/>
      <c r="E10" s="61"/>
      <c r="F10" s="90"/>
      <c r="G10" s="61"/>
      <c r="H10" s="61"/>
      <c r="I10" s="90"/>
      <c r="J10" s="90"/>
      <c r="K10" s="91"/>
      <c r="L10" s="92"/>
      <c r="M10" s="92"/>
      <c r="N10" s="92"/>
      <c r="O10" s="92"/>
      <c r="P10" s="92"/>
    </row>
    <row r="11" spans="1:19" s="16" customFormat="1" ht="236.25" customHeight="1" x14ac:dyDescent="0.3">
      <c r="A11" s="88">
        <v>1</v>
      </c>
      <c r="B11" s="93" t="s">
        <v>8</v>
      </c>
      <c r="C11" s="94"/>
      <c r="D11" s="90"/>
      <c r="E11" s="90"/>
      <c r="F11" s="90"/>
      <c r="G11" s="90"/>
      <c r="H11" s="90"/>
      <c r="I11" s="90"/>
      <c r="J11" s="90"/>
      <c r="K11" s="95" t="s">
        <v>161</v>
      </c>
      <c r="L11" s="96"/>
      <c r="M11" s="96"/>
      <c r="N11" s="96"/>
      <c r="O11" s="96"/>
      <c r="P11" s="92"/>
    </row>
    <row r="12" spans="1:19" ht="170.25" customHeight="1" x14ac:dyDescent="0.25">
      <c r="A12" s="97"/>
      <c r="B12" s="98" t="s">
        <v>12</v>
      </c>
      <c r="C12" s="89"/>
      <c r="D12" s="61"/>
      <c r="E12" s="61"/>
      <c r="F12" s="61"/>
      <c r="G12" s="61"/>
      <c r="H12" s="61"/>
      <c r="I12" s="61"/>
      <c r="J12" s="61"/>
      <c r="K12" s="65"/>
      <c r="L12" s="65"/>
      <c r="M12" s="65"/>
      <c r="N12" s="65"/>
      <c r="O12" s="65"/>
      <c r="P12" s="65"/>
    </row>
    <row r="13" spans="1:19" ht="92.25" customHeight="1" x14ac:dyDescent="0.25">
      <c r="A13" s="97" t="s">
        <v>13</v>
      </c>
      <c r="B13" s="99" t="s">
        <v>14</v>
      </c>
      <c r="C13" s="100" t="s">
        <v>15</v>
      </c>
      <c r="D13" s="65"/>
      <c r="E13" s="101">
        <v>600000</v>
      </c>
      <c r="F13" s="61"/>
      <c r="G13" s="65"/>
      <c r="H13" s="101">
        <v>600000</v>
      </c>
      <c r="I13" s="61"/>
      <c r="J13" s="61"/>
      <c r="K13" s="102" t="s">
        <v>182</v>
      </c>
      <c r="L13" s="65"/>
      <c r="M13" s="65"/>
      <c r="N13" s="103" t="e">
        <f>#REF!+'[1]Ngân Sơn'!I11+'[1]Ba Bể'!I11+#REF!+#REF!+#REF!+#REF!+#REF!</f>
        <v>#REF!</v>
      </c>
      <c r="O13" s="65"/>
      <c r="P13" s="65"/>
      <c r="S13" s="1">
        <f>3+3+2+1+3</f>
        <v>12</v>
      </c>
    </row>
    <row r="14" spans="1:19" ht="97.5" customHeight="1" x14ac:dyDescent="0.25">
      <c r="A14" s="97" t="s">
        <v>13</v>
      </c>
      <c r="B14" s="99" t="s">
        <v>16</v>
      </c>
      <c r="C14" s="100" t="s">
        <v>15</v>
      </c>
      <c r="D14" s="61"/>
      <c r="E14" s="101">
        <v>400000</v>
      </c>
      <c r="F14" s="61"/>
      <c r="G14" s="61"/>
      <c r="H14" s="101">
        <v>400000</v>
      </c>
      <c r="I14" s="61"/>
      <c r="J14" s="61"/>
      <c r="K14" s="102" t="s">
        <v>151</v>
      </c>
      <c r="L14" s="65"/>
      <c r="M14" s="65"/>
      <c r="N14" s="103" t="e">
        <f>#REF!+'[1]Ngân Sơn'!I12+'[1]Ba Bể'!I12+#REF!+#REF!+#REF!+#REF!+#REF!</f>
        <v>#REF!</v>
      </c>
      <c r="O14" s="103" t="e">
        <f>I14-N14</f>
        <v>#REF!</v>
      </c>
      <c r="P14" s="65"/>
      <c r="S14" s="1">
        <f>2+2+1+1+2</f>
        <v>8</v>
      </c>
    </row>
    <row r="15" spans="1:19" s="16" customFormat="1" ht="56.25" x14ac:dyDescent="0.25">
      <c r="A15" s="88">
        <v>2</v>
      </c>
      <c r="B15" s="93" t="s">
        <v>17</v>
      </c>
      <c r="C15" s="89"/>
      <c r="D15" s="61"/>
      <c r="E15" s="61"/>
      <c r="F15" s="90"/>
      <c r="G15" s="61"/>
      <c r="H15" s="61"/>
      <c r="I15" s="90"/>
      <c r="J15" s="90"/>
      <c r="K15" s="104"/>
      <c r="L15" s="92"/>
      <c r="M15" s="92"/>
      <c r="N15" s="92"/>
      <c r="O15" s="92"/>
      <c r="P15" s="92"/>
    </row>
    <row r="16" spans="1:19" ht="120.75" customHeight="1" x14ac:dyDescent="0.25">
      <c r="A16" s="97" t="s">
        <v>18</v>
      </c>
      <c r="B16" s="98" t="s">
        <v>19</v>
      </c>
      <c r="C16" s="89"/>
      <c r="D16" s="61"/>
      <c r="E16" s="61"/>
      <c r="F16" s="61"/>
      <c r="G16" s="61"/>
      <c r="H16" s="61"/>
      <c r="I16" s="61"/>
      <c r="J16" s="61"/>
      <c r="K16" s="100"/>
      <c r="L16" s="65"/>
      <c r="M16" s="65"/>
      <c r="N16" s="65"/>
      <c r="O16" s="65"/>
      <c r="P16" s="65"/>
    </row>
    <row r="17" spans="1:19" ht="30.75" customHeight="1" x14ac:dyDescent="0.25">
      <c r="A17" s="97" t="s">
        <v>9</v>
      </c>
      <c r="B17" s="98" t="s">
        <v>20</v>
      </c>
      <c r="C17" s="89"/>
      <c r="D17" s="61"/>
      <c r="E17" s="61"/>
      <c r="F17" s="61"/>
      <c r="G17" s="61"/>
      <c r="H17" s="61"/>
      <c r="I17" s="61"/>
      <c r="J17" s="61"/>
      <c r="K17" s="100"/>
      <c r="L17" s="65"/>
      <c r="M17" s="65"/>
      <c r="N17" s="65"/>
      <c r="O17" s="65"/>
      <c r="P17" s="65"/>
    </row>
    <row r="18" spans="1:19" ht="37.5" x14ac:dyDescent="0.25">
      <c r="A18" s="97" t="s">
        <v>21</v>
      </c>
      <c r="B18" s="98" t="s">
        <v>22</v>
      </c>
      <c r="C18" s="89"/>
      <c r="D18" s="61"/>
      <c r="E18" s="61"/>
      <c r="F18" s="61"/>
      <c r="G18" s="61"/>
      <c r="H18" s="61"/>
      <c r="I18" s="61"/>
      <c r="J18" s="61"/>
      <c r="K18" s="100"/>
      <c r="L18" s="65"/>
      <c r="M18" s="65"/>
      <c r="N18" s="65"/>
      <c r="O18" s="65"/>
      <c r="P18" s="65"/>
    </row>
    <row r="19" spans="1:19" ht="111.75" customHeight="1" x14ac:dyDescent="0.25">
      <c r="A19" s="97" t="s">
        <v>23</v>
      </c>
      <c r="B19" s="98" t="s">
        <v>24</v>
      </c>
      <c r="C19" s="89" t="s">
        <v>25</v>
      </c>
      <c r="D19" s="61"/>
      <c r="E19" s="61">
        <v>300000</v>
      </c>
      <c r="F19" s="61"/>
      <c r="G19" s="61"/>
      <c r="H19" s="61">
        <v>300000</v>
      </c>
      <c r="I19" s="61"/>
      <c r="J19" s="61"/>
      <c r="K19" s="100" t="s">
        <v>105</v>
      </c>
      <c r="L19" s="65">
        <f>27*8</f>
        <v>216</v>
      </c>
      <c r="M19" s="65"/>
      <c r="N19" s="103" t="e">
        <f>#REF!+'[1]Ngân Sơn'!I17+'[1]Ba Bể'!I17+#REF!+#REF!+#REF!+#REF!+#REF!</f>
        <v>#REF!</v>
      </c>
      <c r="O19" s="65"/>
      <c r="P19" s="65"/>
      <c r="S19" s="23">
        <f>(3+3+1*5+2+3)</f>
        <v>16</v>
      </c>
    </row>
    <row r="20" spans="1:19" ht="102.75" customHeight="1" x14ac:dyDescent="0.25">
      <c r="A20" s="97" t="s">
        <v>26</v>
      </c>
      <c r="B20" s="98" t="s">
        <v>16</v>
      </c>
      <c r="C20" s="89" t="s">
        <v>25</v>
      </c>
      <c r="D20" s="61"/>
      <c r="E20" s="61">
        <v>200000</v>
      </c>
      <c r="F20" s="61"/>
      <c r="G20" s="61"/>
      <c r="H20" s="61">
        <v>200000</v>
      </c>
      <c r="I20" s="61"/>
      <c r="J20" s="61"/>
      <c r="K20" s="100" t="s">
        <v>106</v>
      </c>
      <c r="L20" s="65"/>
      <c r="M20" s="65"/>
      <c r="N20" s="103" t="e">
        <f>#REF!+'[1]Ngân Sơn'!I18+'[1]Ba Bể'!I18+#REF!+#REF!+#REF!+#REF!+#REF!</f>
        <v>#REF!</v>
      </c>
      <c r="O20" s="65"/>
      <c r="P20" s="65"/>
      <c r="S20" s="1">
        <f>+(3+1*2+1+2)</f>
        <v>8</v>
      </c>
    </row>
    <row r="21" spans="1:19" ht="56.25" customHeight="1" x14ac:dyDescent="0.25">
      <c r="A21" s="97" t="s">
        <v>21</v>
      </c>
      <c r="B21" s="98" t="s">
        <v>27</v>
      </c>
      <c r="C21" s="89" t="s">
        <v>28</v>
      </c>
      <c r="D21" s="61"/>
      <c r="E21" s="61">
        <v>5000</v>
      </c>
      <c r="F21" s="61"/>
      <c r="G21" s="61"/>
      <c r="H21" s="61">
        <v>5000</v>
      </c>
      <c r="I21" s="61"/>
      <c r="J21" s="61"/>
      <c r="K21" s="100" t="s">
        <v>101</v>
      </c>
      <c r="L21" s="65"/>
      <c r="M21" s="65"/>
      <c r="N21" s="103" t="e">
        <f>#REF!+'[1]Ngân Sơn'!I20+'[1]Ba Bể'!I20+#REF!+#REF!+#REF!+#REF!+#REF!</f>
        <v>#REF!</v>
      </c>
      <c r="O21" s="65"/>
      <c r="P21" s="65"/>
    </row>
    <row r="22" spans="1:19" ht="18.75" x14ac:dyDescent="0.25">
      <c r="A22" s="97" t="s">
        <v>21</v>
      </c>
      <c r="B22" s="98" t="s">
        <v>29</v>
      </c>
      <c r="C22" s="89"/>
      <c r="D22" s="61"/>
      <c r="E22" s="61"/>
      <c r="F22" s="61"/>
      <c r="G22" s="61"/>
      <c r="H22" s="61"/>
      <c r="I22" s="61"/>
      <c r="J22" s="61"/>
      <c r="K22" s="100"/>
      <c r="L22" s="65"/>
      <c r="M22" s="65"/>
      <c r="N22" s="65"/>
      <c r="O22" s="65"/>
      <c r="P22" s="65"/>
    </row>
    <row r="23" spans="1:19" ht="31.5" customHeight="1" x14ac:dyDescent="0.25">
      <c r="A23" s="97" t="s">
        <v>26</v>
      </c>
      <c r="B23" s="98" t="s">
        <v>30</v>
      </c>
      <c r="C23" s="89" t="s">
        <v>25</v>
      </c>
      <c r="D23" s="61"/>
      <c r="E23" s="61">
        <v>350000</v>
      </c>
      <c r="F23" s="61"/>
      <c r="G23" s="61"/>
      <c r="H23" s="61">
        <v>350000</v>
      </c>
      <c r="I23" s="61"/>
      <c r="J23" s="105"/>
      <c r="K23" s="106" t="s">
        <v>107</v>
      </c>
      <c r="L23" s="65"/>
      <c r="M23" s="65"/>
      <c r="N23" s="103" t="e">
        <f>#REF!+'[1]Ngân Sơn'!I22+'[1]Ba Bể'!I22+#REF!+#REF!+#REF!+#REF!+#REF!</f>
        <v>#REF!</v>
      </c>
      <c r="O23" s="65"/>
      <c r="P23" s="65"/>
    </row>
    <row r="24" spans="1:19" ht="18.75" x14ac:dyDescent="0.25">
      <c r="A24" s="97" t="s">
        <v>26</v>
      </c>
      <c r="B24" s="98" t="s">
        <v>31</v>
      </c>
      <c r="C24" s="89" t="s">
        <v>25</v>
      </c>
      <c r="D24" s="61"/>
      <c r="E24" s="61">
        <f>+E23</f>
        <v>350000</v>
      </c>
      <c r="F24" s="61"/>
      <c r="G24" s="61"/>
      <c r="H24" s="61">
        <f>+H23</f>
        <v>350000</v>
      </c>
      <c r="I24" s="61"/>
      <c r="J24" s="107"/>
      <c r="K24" s="108"/>
      <c r="L24" s="65"/>
      <c r="M24" s="65"/>
      <c r="N24" s="103" t="e">
        <f>#REF!+'[1]Ngân Sơn'!I23+'[1]Ba Bể'!I23+#REF!+#REF!+#REF!+#REF!+#REF!</f>
        <v>#REF!</v>
      </c>
      <c r="O24" s="103" t="e">
        <f>I24-N24</f>
        <v>#REF!</v>
      </c>
      <c r="P24" s="65"/>
    </row>
    <row r="25" spans="1:19" ht="56.25" x14ac:dyDescent="0.25">
      <c r="A25" s="97" t="s">
        <v>21</v>
      </c>
      <c r="B25" s="98" t="s">
        <v>32</v>
      </c>
      <c r="C25" s="89"/>
      <c r="D25" s="61"/>
      <c r="E25" s="61"/>
      <c r="F25" s="61"/>
      <c r="G25" s="61"/>
      <c r="H25" s="61"/>
      <c r="I25" s="61"/>
      <c r="J25" s="61"/>
      <c r="K25" s="100"/>
      <c r="L25" s="65"/>
      <c r="M25" s="65"/>
      <c r="N25" s="65"/>
      <c r="O25" s="65"/>
      <c r="P25" s="65"/>
    </row>
    <row r="26" spans="1:19" ht="46.5" customHeight="1" x14ac:dyDescent="0.25">
      <c r="A26" s="97" t="s">
        <v>26</v>
      </c>
      <c r="B26" s="98" t="s">
        <v>30</v>
      </c>
      <c r="C26" s="89"/>
      <c r="D26" s="61"/>
      <c r="E26" s="61">
        <v>50000</v>
      </c>
      <c r="F26" s="61"/>
      <c r="G26" s="61"/>
      <c r="H26" s="61"/>
      <c r="I26" s="61"/>
      <c r="J26" s="61"/>
      <c r="K26" s="100" t="str">
        <f>K30</f>
        <v>Do ngân sách các huyện, thành phố đảm bảo (nếu có)</v>
      </c>
      <c r="L26" s="65"/>
      <c r="M26" s="65"/>
      <c r="N26" s="103" t="e">
        <f>#REF!+'[1]Ngân Sơn'!I26+'[1]Ba Bể'!I26+#REF!+#REF!+#REF!+#REF!+#REF!</f>
        <v>#REF!</v>
      </c>
      <c r="O26" s="65"/>
      <c r="P26" s="65"/>
    </row>
    <row r="27" spans="1:19" ht="51.75" customHeight="1" x14ac:dyDescent="0.25">
      <c r="A27" s="97" t="s">
        <v>26</v>
      </c>
      <c r="B27" s="98" t="s">
        <v>31</v>
      </c>
      <c r="C27" s="89" t="s">
        <v>28</v>
      </c>
      <c r="D27" s="61"/>
      <c r="E27" s="61">
        <v>50000</v>
      </c>
      <c r="F27" s="61"/>
      <c r="G27" s="61"/>
      <c r="H27" s="61">
        <v>50000</v>
      </c>
      <c r="I27" s="61"/>
      <c r="J27" s="61"/>
      <c r="K27" s="100" t="s">
        <v>108</v>
      </c>
      <c r="L27" s="65"/>
      <c r="M27" s="65"/>
      <c r="N27" s="65"/>
      <c r="O27" s="65"/>
      <c r="P27" s="65"/>
    </row>
    <row r="28" spans="1:19" ht="51.75" customHeight="1" x14ac:dyDescent="0.25">
      <c r="A28" s="97" t="s">
        <v>21</v>
      </c>
      <c r="B28" s="98" t="s">
        <v>167</v>
      </c>
      <c r="C28" s="89"/>
      <c r="D28" s="61"/>
      <c r="E28" s="61"/>
      <c r="F28" s="61"/>
      <c r="G28" s="61"/>
      <c r="H28" s="61"/>
      <c r="I28" s="61"/>
      <c r="J28" s="61"/>
      <c r="K28" s="100" t="s">
        <v>168</v>
      </c>
      <c r="L28" s="65"/>
      <c r="M28" s="65"/>
      <c r="N28" s="65"/>
      <c r="O28" s="65"/>
      <c r="P28" s="65"/>
    </row>
    <row r="29" spans="1:19" ht="32.25" customHeight="1" x14ac:dyDescent="0.25">
      <c r="A29" s="97" t="s">
        <v>13</v>
      </c>
      <c r="B29" s="98" t="s">
        <v>169</v>
      </c>
      <c r="C29" s="89"/>
      <c r="D29" s="61"/>
      <c r="E29" s="61"/>
      <c r="F29" s="61"/>
      <c r="G29" s="61"/>
      <c r="H29" s="61"/>
      <c r="I29" s="61"/>
      <c r="J29" s="61"/>
      <c r="K29" s="62"/>
      <c r="L29" s="65"/>
      <c r="M29" s="65"/>
      <c r="N29" s="65"/>
      <c r="O29" s="65"/>
      <c r="P29" s="65"/>
    </row>
    <row r="30" spans="1:19" ht="36" customHeight="1" x14ac:dyDescent="0.25">
      <c r="A30" s="97" t="s">
        <v>26</v>
      </c>
      <c r="B30" s="98" t="s">
        <v>30</v>
      </c>
      <c r="C30" s="89" t="s">
        <v>25</v>
      </c>
      <c r="D30" s="61"/>
      <c r="E30" s="61">
        <v>700000</v>
      </c>
      <c r="F30" s="61"/>
      <c r="G30" s="61"/>
      <c r="H30" s="61">
        <v>700000</v>
      </c>
      <c r="I30" s="61"/>
      <c r="J30" s="61"/>
      <c r="K30" s="62" t="str">
        <f>K28</f>
        <v>Do ngân sách các huyện, thành phố đảm bảo (nếu có)</v>
      </c>
      <c r="L30" s="65"/>
      <c r="M30" s="65"/>
      <c r="N30" s="103" t="e">
        <f>#REF!+'[1]Ngân Sơn'!I28+'[1]Ba Bể'!I28+#REF!+#REF!+#REF!+#REF!+#REF!</f>
        <v>#REF!</v>
      </c>
      <c r="O30" s="65"/>
      <c r="P30" s="65"/>
    </row>
    <row r="31" spans="1:19" ht="66.75" customHeight="1" x14ac:dyDescent="0.25">
      <c r="A31" s="97" t="s">
        <v>26</v>
      </c>
      <c r="B31" s="98" t="s">
        <v>31</v>
      </c>
      <c r="C31" s="89" t="s">
        <v>25</v>
      </c>
      <c r="D31" s="61"/>
      <c r="E31" s="61">
        <v>700000</v>
      </c>
      <c r="F31" s="61"/>
      <c r="G31" s="61"/>
      <c r="H31" s="61">
        <v>700000</v>
      </c>
      <c r="I31" s="61"/>
      <c r="J31" s="61"/>
      <c r="K31" s="63" t="s">
        <v>170</v>
      </c>
      <c r="L31" s="65"/>
      <c r="M31" s="65"/>
      <c r="N31" s="103" t="e">
        <f>#REF!+'[1]Ngân Sơn'!I29+'[1]Ba Bể'!I29+#REF!+#REF!+#REF!+#REF!+#REF!</f>
        <v>#REF!</v>
      </c>
      <c r="O31" s="65"/>
      <c r="P31" s="65"/>
    </row>
    <row r="32" spans="1:19" ht="56.25" x14ac:dyDescent="0.25">
      <c r="A32" s="97" t="s">
        <v>11</v>
      </c>
      <c r="B32" s="98" t="s">
        <v>33</v>
      </c>
      <c r="C32" s="89" t="s">
        <v>25</v>
      </c>
      <c r="D32" s="61"/>
      <c r="E32" s="61">
        <v>20000000</v>
      </c>
      <c r="F32" s="61"/>
      <c r="G32" s="61"/>
      <c r="H32" s="61">
        <v>20000000</v>
      </c>
      <c r="I32" s="61"/>
      <c r="J32" s="61"/>
      <c r="K32" s="100" t="s">
        <v>109</v>
      </c>
      <c r="L32" s="65"/>
      <c r="M32" s="65"/>
      <c r="N32" s="103" t="e">
        <f>#REF!+'[1]Ngân Sơn'!I33+'[1]Ba Bể'!I33+#REF!+#REF!+#REF!+#REF!+#REF!</f>
        <v>#REF!</v>
      </c>
      <c r="O32" s="65"/>
      <c r="P32" s="65"/>
    </row>
    <row r="33" spans="1:16" ht="73.5" customHeight="1" x14ac:dyDescent="0.25">
      <c r="A33" s="97" t="s">
        <v>34</v>
      </c>
      <c r="B33" s="98" t="s">
        <v>35</v>
      </c>
      <c r="C33" s="89"/>
      <c r="D33" s="61"/>
      <c r="E33" s="61"/>
      <c r="F33" s="61"/>
      <c r="G33" s="61"/>
      <c r="H33" s="61"/>
      <c r="I33" s="61"/>
      <c r="J33" s="61"/>
      <c r="K33" s="100" t="s">
        <v>36</v>
      </c>
      <c r="L33" s="65"/>
      <c r="M33" s="65"/>
      <c r="N33" s="65"/>
      <c r="O33" s="65"/>
      <c r="P33" s="65"/>
    </row>
    <row r="34" spans="1:16" ht="18.75" x14ac:dyDescent="0.25">
      <c r="A34" s="97"/>
      <c r="B34" s="98" t="s">
        <v>30</v>
      </c>
      <c r="C34" s="89" t="s">
        <v>25</v>
      </c>
      <c r="D34" s="61"/>
      <c r="E34" s="61">
        <v>1000000</v>
      </c>
      <c r="F34" s="61"/>
      <c r="G34" s="61"/>
      <c r="H34" s="61">
        <v>1000000</v>
      </c>
      <c r="I34" s="61"/>
      <c r="J34" s="61"/>
      <c r="K34" s="100" t="s">
        <v>110</v>
      </c>
      <c r="L34" s="65"/>
      <c r="M34" s="65"/>
      <c r="N34" s="103" t="e">
        <f>#REF!+'[1]Ngân Sơn'!I35+'[1]Ba Bể'!I35+#REF!+#REF!+#REF!+#REF!+#REF!</f>
        <v>#REF!</v>
      </c>
      <c r="O34" s="65"/>
      <c r="P34" s="65"/>
    </row>
    <row r="35" spans="1:16" ht="18.75" x14ac:dyDescent="0.25">
      <c r="A35" s="97"/>
      <c r="B35" s="98" t="s">
        <v>31</v>
      </c>
      <c r="C35" s="89" t="s">
        <v>25</v>
      </c>
      <c r="D35" s="61"/>
      <c r="E35" s="61">
        <v>700000</v>
      </c>
      <c r="F35" s="61"/>
      <c r="G35" s="61"/>
      <c r="H35" s="61">
        <v>700000</v>
      </c>
      <c r="I35" s="61"/>
      <c r="J35" s="61"/>
      <c r="K35" s="100" t="s">
        <v>111</v>
      </c>
      <c r="L35" s="65"/>
      <c r="M35" s="65"/>
      <c r="N35" s="103" t="e">
        <f>#REF!+'[1]Ngân Sơn'!I36+'[1]Ba Bể'!I36+#REF!+#REF!+#REF!+#REF!+#REF!</f>
        <v>#REF!</v>
      </c>
      <c r="O35" s="65"/>
      <c r="P35" s="65"/>
    </row>
    <row r="36" spans="1:16" s="16" customFormat="1" ht="66" x14ac:dyDescent="0.25">
      <c r="A36" s="88">
        <v>3</v>
      </c>
      <c r="B36" s="137" t="s">
        <v>37</v>
      </c>
      <c r="C36" s="89"/>
      <c r="D36" s="61"/>
      <c r="E36" s="61"/>
      <c r="F36" s="90"/>
      <c r="G36" s="61"/>
      <c r="H36" s="61"/>
      <c r="I36" s="90"/>
      <c r="J36" s="90"/>
      <c r="K36" s="104"/>
      <c r="L36" s="92"/>
      <c r="M36" s="92"/>
      <c r="N36" s="92"/>
      <c r="O36" s="92"/>
      <c r="P36" s="92"/>
    </row>
    <row r="37" spans="1:16" ht="37.5" x14ac:dyDescent="0.25">
      <c r="A37" s="97" t="s">
        <v>9</v>
      </c>
      <c r="B37" s="89" t="s">
        <v>38</v>
      </c>
      <c r="C37" s="89"/>
      <c r="D37" s="61"/>
      <c r="E37" s="61"/>
      <c r="F37" s="61"/>
      <c r="G37" s="61"/>
      <c r="H37" s="61"/>
      <c r="I37" s="61"/>
      <c r="J37" s="61"/>
      <c r="K37" s="100"/>
      <c r="L37" s="65"/>
      <c r="M37" s="65"/>
      <c r="N37" s="65"/>
      <c r="O37" s="65"/>
      <c r="P37" s="65"/>
    </row>
    <row r="38" spans="1:16" ht="18.75" x14ac:dyDescent="0.25">
      <c r="A38" s="97" t="s">
        <v>21</v>
      </c>
      <c r="B38" s="89" t="s">
        <v>39</v>
      </c>
      <c r="C38" s="89"/>
      <c r="D38" s="61"/>
      <c r="E38" s="61"/>
      <c r="F38" s="61"/>
      <c r="G38" s="61"/>
      <c r="H38" s="61"/>
      <c r="I38" s="61"/>
      <c r="J38" s="61"/>
      <c r="K38" s="100"/>
      <c r="L38" s="65"/>
      <c r="M38" s="65"/>
      <c r="N38" s="65"/>
      <c r="O38" s="65"/>
      <c r="P38" s="65"/>
    </row>
    <row r="39" spans="1:16" ht="63.75" customHeight="1" x14ac:dyDescent="0.25">
      <c r="A39" s="97" t="s">
        <v>40</v>
      </c>
      <c r="B39" s="89" t="s">
        <v>41</v>
      </c>
      <c r="C39" s="89" t="s">
        <v>42</v>
      </c>
      <c r="D39" s="61"/>
      <c r="E39" s="61">
        <v>150000</v>
      </c>
      <c r="F39" s="61"/>
      <c r="G39" s="61"/>
      <c r="H39" s="61">
        <v>150000</v>
      </c>
      <c r="I39" s="61"/>
      <c r="J39" s="61"/>
      <c r="K39" s="109" t="s">
        <v>43</v>
      </c>
      <c r="L39" s="65">
        <f>3*(1+2+2+1)*3</f>
        <v>54</v>
      </c>
      <c r="M39" s="65"/>
      <c r="N39" s="103" t="e">
        <f>#REF!+'[1]Ngân Sơn'!I40+'[1]Ba Bể'!I40+#REF!+#REF!+#REF!+#REF!+#REF!</f>
        <v>#REF!</v>
      </c>
      <c r="O39" s="65">
        <f>1*3*4*8</f>
        <v>96</v>
      </c>
      <c r="P39" s="65"/>
    </row>
    <row r="40" spans="1:16" ht="74.25" customHeight="1" x14ac:dyDescent="0.25">
      <c r="A40" s="97" t="s">
        <v>40</v>
      </c>
      <c r="B40" s="89" t="s">
        <v>44</v>
      </c>
      <c r="C40" s="89" t="s">
        <v>45</v>
      </c>
      <c r="D40" s="61"/>
      <c r="E40" s="61">
        <v>18000</v>
      </c>
      <c r="F40" s="61"/>
      <c r="G40" s="61"/>
      <c r="H40" s="61">
        <v>18000</v>
      </c>
      <c r="I40" s="61"/>
      <c r="J40" s="61"/>
      <c r="K40" s="109" t="s">
        <v>121</v>
      </c>
      <c r="L40" s="65" t="s">
        <v>46</v>
      </c>
      <c r="M40" s="103"/>
      <c r="N40" s="103" t="e">
        <f>#REF!+'[1]Ngân Sơn'!I41+'[1]Ba Bể'!I41+#REF!+#REF!+#REF!+#REF!+#REF!</f>
        <v>#REF!</v>
      </c>
      <c r="O40" s="65">
        <f>100*108*3</f>
        <v>32400</v>
      </c>
      <c r="P40" s="65"/>
    </row>
    <row r="41" spans="1:16" ht="18.75" x14ac:dyDescent="0.25">
      <c r="A41" s="97" t="s">
        <v>21</v>
      </c>
      <c r="B41" s="89" t="s">
        <v>47</v>
      </c>
      <c r="C41" s="89"/>
      <c r="D41" s="61"/>
      <c r="E41" s="61"/>
      <c r="F41" s="61"/>
      <c r="G41" s="61"/>
      <c r="H41" s="61"/>
      <c r="I41" s="61"/>
      <c r="J41" s="61"/>
      <c r="K41" s="100"/>
      <c r="L41" s="65"/>
      <c r="M41" s="65"/>
      <c r="N41" s="65"/>
      <c r="O41" s="65"/>
      <c r="P41" s="65"/>
    </row>
    <row r="42" spans="1:16" ht="94.5" x14ac:dyDescent="0.25">
      <c r="A42" s="97" t="s">
        <v>40</v>
      </c>
      <c r="B42" s="89" t="s">
        <v>41</v>
      </c>
      <c r="C42" s="89" t="s">
        <v>28</v>
      </c>
      <c r="D42" s="117"/>
      <c r="E42" s="61">
        <v>150000</v>
      </c>
      <c r="F42" s="61"/>
      <c r="G42" s="117"/>
      <c r="H42" s="61">
        <v>150000</v>
      </c>
      <c r="I42" s="61"/>
      <c r="J42" s="61"/>
      <c r="K42" s="100" t="s">
        <v>159</v>
      </c>
      <c r="L42" s="65">
        <f>28*3</f>
        <v>84</v>
      </c>
      <c r="M42" s="65"/>
      <c r="N42" s="103" t="e">
        <f>#REF!+'[1]Ngân Sơn'!I43+'[1]Ba Bể'!I43+#REF!+#REF!+#REF!+#REF!+#REF!</f>
        <v>#REF!</v>
      </c>
      <c r="O42" s="65">
        <f>28*50%*3</f>
        <v>42</v>
      </c>
      <c r="P42" s="65">
        <f>O42+L42</f>
        <v>126</v>
      </c>
    </row>
    <row r="43" spans="1:16" ht="74.25" customHeight="1" x14ac:dyDescent="0.25">
      <c r="A43" s="97" t="s">
        <v>40</v>
      </c>
      <c r="B43" s="89" t="s">
        <v>44</v>
      </c>
      <c r="C43" s="89" t="s">
        <v>48</v>
      </c>
      <c r="D43" s="61"/>
      <c r="E43" s="61">
        <v>2000</v>
      </c>
      <c r="F43" s="61"/>
      <c r="G43" s="61"/>
      <c r="H43" s="61">
        <v>2000</v>
      </c>
      <c r="I43" s="61"/>
      <c r="J43" s="61"/>
      <c r="K43" s="100" t="s">
        <v>122</v>
      </c>
      <c r="L43" s="65">
        <f>30*147*1.5</f>
        <v>6615</v>
      </c>
      <c r="M43" s="65"/>
      <c r="N43" s="103" t="e">
        <f>#REF!+'[1]Ngân Sơn'!I44+'[1]Ba Bể'!I44+#REF!+#REF!+#REF!+#REF!+#REF!</f>
        <v>#REF!</v>
      </c>
      <c r="O43" s="65"/>
      <c r="P43" s="65"/>
    </row>
    <row r="44" spans="1:16" ht="56.25" x14ac:dyDescent="0.25">
      <c r="A44" s="97" t="s">
        <v>11</v>
      </c>
      <c r="B44" s="89" t="s">
        <v>49</v>
      </c>
      <c r="C44" s="89"/>
      <c r="D44" s="61"/>
      <c r="E44" s="61"/>
      <c r="F44" s="61"/>
      <c r="G44" s="61"/>
      <c r="H44" s="61"/>
      <c r="I44" s="61"/>
      <c r="J44" s="61"/>
      <c r="K44" s="100"/>
      <c r="L44" s="65"/>
      <c r="M44" s="65"/>
      <c r="N44" s="103" t="e">
        <f>#REF!+'[1]Ngân Sơn'!I45+'[1]Ba Bể'!I45+#REF!+#REF!+#REF!+#REF!+#REF!</f>
        <v>#REF!</v>
      </c>
      <c r="O44" s="65"/>
      <c r="P44" s="65"/>
    </row>
    <row r="45" spans="1:16" ht="18.75" x14ac:dyDescent="0.25">
      <c r="A45" s="97" t="s">
        <v>21</v>
      </c>
      <c r="B45" s="89" t="s">
        <v>30</v>
      </c>
      <c r="C45" s="89"/>
      <c r="D45" s="61"/>
      <c r="E45" s="61"/>
      <c r="F45" s="61"/>
      <c r="G45" s="61"/>
      <c r="H45" s="61"/>
      <c r="I45" s="61"/>
      <c r="J45" s="61"/>
      <c r="K45" s="100"/>
      <c r="L45" s="65"/>
      <c r="M45" s="65"/>
      <c r="N45" s="65"/>
      <c r="O45" s="65"/>
      <c r="P45" s="65"/>
    </row>
    <row r="46" spans="1:16" s="16" customFormat="1" ht="56.25" x14ac:dyDescent="0.25">
      <c r="A46" s="88" t="s">
        <v>40</v>
      </c>
      <c r="B46" s="89" t="s">
        <v>50</v>
      </c>
      <c r="C46" s="89"/>
      <c r="D46" s="61"/>
      <c r="E46" s="61"/>
      <c r="F46" s="61"/>
      <c r="G46" s="61"/>
      <c r="H46" s="61"/>
      <c r="I46" s="61"/>
      <c r="J46" s="61"/>
      <c r="K46" s="104"/>
      <c r="L46" s="92"/>
      <c r="M46" s="92"/>
      <c r="N46" s="92"/>
      <c r="O46" s="92"/>
      <c r="P46" s="92"/>
    </row>
    <row r="47" spans="1:16" ht="47.25" x14ac:dyDescent="0.25">
      <c r="A47" s="97" t="s">
        <v>51</v>
      </c>
      <c r="B47" s="98" t="s">
        <v>52</v>
      </c>
      <c r="C47" s="89" t="s">
        <v>53</v>
      </c>
      <c r="D47" s="61"/>
      <c r="E47" s="61">
        <f>120000</f>
        <v>120000</v>
      </c>
      <c r="F47" s="61"/>
      <c r="G47" s="61"/>
      <c r="H47" s="61">
        <f>120000</f>
        <v>120000</v>
      </c>
      <c r="I47" s="61"/>
      <c r="J47" s="61"/>
      <c r="K47" s="100" t="s">
        <v>54</v>
      </c>
      <c r="L47" s="110">
        <f>24*3</f>
        <v>72</v>
      </c>
      <c r="M47" s="65"/>
      <c r="N47" s="103" t="e">
        <f>#REF!+'[1]Ngân Sơn'!I48+'[1]Ba Bể'!I48+#REF!+#REF!+#REF!+#REF!+#REF!</f>
        <v>#REF!</v>
      </c>
      <c r="O47" s="65"/>
      <c r="P47" s="65"/>
    </row>
    <row r="48" spans="1:16" ht="47.25" x14ac:dyDescent="0.25">
      <c r="A48" s="97" t="s">
        <v>51</v>
      </c>
      <c r="B48" s="98" t="s">
        <v>55</v>
      </c>
      <c r="C48" s="89" t="s">
        <v>53</v>
      </c>
      <c r="D48" s="61"/>
      <c r="E48" s="61">
        <v>80000</v>
      </c>
      <c r="F48" s="61"/>
      <c r="G48" s="61"/>
      <c r="H48" s="61">
        <v>80000</v>
      </c>
      <c r="I48" s="61"/>
      <c r="J48" s="61"/>
      <c r="K48" s="100" t="s">
        <v>56</v>
      </c>
      <c r="L48" s="110">
        <f>24*2*3</f>
        <v>144</v>
      </c>
      <c r="M48" s="65"/>
      <c r="N48" s="103" t="e">
        <f>#REF!+'[1]Ngân Sơn'!I49+'[1]Ba Bể'!I49+#REF!+#REF!+#REF!+#REF!+#REF!</f>
        <v>#REF!</v>
      </c>
      <c r="O48" s="65"/>
      <c r="P48" s="65"/>
    </row>
    <row r="49" spans="1:18" ht="93.75" x14ac:dyDescent="0.25">
      <c r="A49" s="97" t="s">
        <v>51</v>
      </c>
      <c r="B49" s="98" t="s">
        <v>57</v>
      </c>
      <c r="C49" s="89" t="s">
        <v>53</v>
      </c>
      <c r="D49" s="61"/>
      <c r="E49" s="61">
        <v>50000</v>
      </c>
      <c r="F49" s="61"/>
      <c r="G49" s="61"/>
      <c r="H49" s="61">
        <v>50000</v>
      </c>
      <c r="I49" s="61"/>
      <c r="J49" s="61"/>
      <c r="K49" s="100" t="s">
        <v>56</v>
      </c>
      <c r="L49" s="110">
        <f>24*2*3</f>
        <v>144</v>
      </c>
      <c r="M49" s="65"/>
      <c r="N49" s="103" t="e">
        <f>#REF!+'[1]Ngân Sơn'!I50+'[1]Ba Bể'!I50+#REF!+#REF!+#REF!+#REF!+#REF!</f>
        <v>#REF!</v>
      </c>
      <c r="O49" s="65"/>
      <c r="P49" s="65"/>
    </row>
    <row r="50" spans="1:18" ht="75.75" customHeight="1" x14ac:dyDescent="0.25">
      <c r="A50" s="97" t="s">
        <v>51</v>
      </c>
      <c r="B50" s="89" t="s">
        <v>58</v>
      </c>
      <c r="C50" s="89" t="s">
        <v>53</v>
      </c>
      <c r="D50" s="61"/>
      <c r="E50" s="61">
        <v>40000</v>
      </c>
      <c r="F50" s="61"/>
      <c r="G50" s="61"/>
      <c r="H50" s="61">
        <v>40000</v>
      </c>
      <c r="I50" s="61"/>
      <c r="J50" s="61"/>
      <c r="K50" s="100" t="s">
        <v>59</v>
      </c>
      <c r="L50" s="110">
        <f>24*3</f>
        <v>72</v>
      </c>
      <c r="M50" s="65"/>
      <c r="N50" s="103" t="e">
        <f>#REF!+'[1]Ngân Sơn'!I51+'[1]Ba Bể'!I51+#REF!+#REF!+#REF!+#REF!+#REF!</f>
        <v>#REF!</v>
      </c>
      <c r="O50" s="65"/>
      <c r="P50" s="65"/>
    </row>
    <row r="51" spans="1:18" ht="131.25" x14ac:dyDescent="0.25">
      <c r="A51" s="97" t="s">
        <v>40</v>
      </c>
      <c r="B51" s="89" t="s">
        <v>60</v>
      </c>
      <c r="C51" s="89"/>
      <c r="D51" s="117"/>
      <c r="E51" s="61">
        <v>700000</v>
      </c>
      <c r="F51" s="61"/>
      <c r="G51" s="117"/>
      <c r="H51" s="61">
        <v>700000</v>
      </c>
      <c r="I51" s="61"/>
      <c r="J51" s="61"/>
      <c r="K51" s="100" t="s">
        <v>61</v>
      </c>
      <c r="L51" s="65"/>
      <c r="M51" s="65"/>
      <c r="N51" s="65"/>
      <c r="O51" s="65"/>
      <c r="P51" s="65"/>
    </row>
    <row r="52" spans="1:18" ht="18.75" x14ac:dyDescent="0.25">
      <c r="A52" s="97" t="s">
        <v>21</v>
      </c>
      <c r="B52" s="89" t="s">
        <v>31</v>
      </c>
      <c r="C52" s="89"/>
      <c r="D52" s="61"/>
      <c r="E52" s="61"/>
      <c r="F52" s="61"/>
      <c r="G52" s="61"/>
      <c r="H52" s="61"/>
      <c r="I52" s="61"/>
      <c r="J52" s="61"/>
      <c r="K52" s="100"/>
      <c r="L52" s="65"/>
      <c r="M52" s="65"/>
      <c r="N52" s="65"/>
      <c r="O52" s="65"/>
      <c r="P52" s="65"/>
    </row>
    <row r="53" spans="1:18" s="16" customFormat="1" ht="56.25" x14ac:dyDescent="0.25">
      <c r="A53" s="88" t="s">
        <v>40</v>
      </c>
      <c r="B53" s="89" t="s">
        <v>50</v>
      </c>
      <c r="C53" s="89"/>
      <c r="D53" s="61"/>
      <c r="E53" s="61"/>
      <c r="F53" s="61"/>
      <c r="G53" s="61"/>
      <c r="H53" s="61"/>
      <c r="I53" s="61"/>
      <c r="J53" s="61"/>
      <c r="K53" s="104"/>
      <c r="L53" s="92"/>
      <c r="M53" s="92"/>
      <c r="N53" s="92"/>
      <c r="O53" s="92"/>
      <c r="P53" s="92"/>
    </row>
    <row r="54" spans="1:18" s="16" customFormat="1" ht="63" x14ac:dyDescent="0.25">
      <c r="A54" s="88" t="s">
        <v>51</v>
      </c>
      <c r="B54" s="98" t="s">
        <v>52</v>
      </c>
      <c r="C54" s="89" t="s">
        <v>53</v>
      </c>
      <c r="D54" s="61"/>
      <c r="E54" s="61">
        <v>100000</v>
      </c>
      <c r="F54" s="61"/>
      <c r="G54" s="61"/>
      <c r="H54" s="61">
        <v>100000</v>
      </c>
      <c r="I54" s="61"/>
      <c r="J54" s="61"/>
      <c r="K54" s="100"/>
      <c r="L54" s="92" t="s">
        <v>62</v>
      </c>
      <c r="M54" s="92"/>
      <c r="N54" s="111" t="e">
        <f>#REF!+'[1]Ngân Sơn'!I56+'[1]Ba Bể'!I56+#REF!+#REF!+#REF!+#REF!+#REF!</f>
        <v>#REF!</v>
      </c>
      <c r="O54" s="92">
        <f>216*2</f>
        <v>432</v>
      </c>
      <c r="P54" s="92">
        <f>216</f>
        <v>216</v>
      </c>
      <c r="R54" s="16">
        <f>P54+O54</f>
        <v>648</v>
      </c>
    </row>
    <row r="55" spans="1:18" s="16" customFormat="1" ht="37.5" x14ac:dyDescent="0.25">
      <c r="A55" s="88" t="s">
        <v>51</v>
      </c>
      <c r="B55" s="98" t="s">
        <v>55</v>
      </c>
      <c r="C55" s="89" t="s">
        <v>53</v>
      </c>
      <c r="D55" s="61"/>
      <c r="E55" s="61">
        <v>60000</v>
      </c>
      <c r="F55" s="61"/>
      <c r="G55" s="61"/>
      <c r="H55" s="61">
        <v>60000</v>
      </c>
      <c r="I55" s="61"/>
      <c r="J55" s="61"/>
      <c r="K55" s="100"/>
      <c r="L55" s="92">
        <f>216*2*2</f>
        <v>864</v>
      </c>
      <c r="M55" s="92"/>
      <c r="N55" s="111" t="e">
        <f>#REF!+'[1]Ngân Sơn'!I57+'[1]Ba Bể'!I57+#REF!+#REF!+#REF!+#REF!+#REF!</f>
        <v>#REF!</v>
      </c>
      <c r="O55" s="92">
        <f>216*2</f>
        <v>432</v>
      </c>
      <c r="P55" s="92">
        <f>O55+L55</f>
        <v>1296</v>
      </c>
    </row>
    <row r="56" spans="1:18" s="16" customFormat="1" ht="72" customHeight="1" x14ac:dyDescent="0.25">
      <c r="A56" s="88" t="s">
        <v>51</v>
      </c>
      <c r="B56" s="98" t="s">
        <v>57</v>
      </c>
      <c r="C56" s="89"/>
      <c r="D56" s="61"/>
      <c r="E56" s="61">
        <v>30000</v>
      </c>
      <c r="F56" s="61"/>
      <c r="G56" s="61"/>
      <c r="H56" s="61">
        <v>30000</v>
      </c>
      <c r="I56" s="61"/>
      <c r="J56" s="61"/>
      <c r="K56" s="104"/>
      <c r="L56" s="92"/>
      <c r="M56" s="92"/>
      <c r="N56" s="92"/>
      <c r="O56" s="92"/>
      <c r="P56" s="92"/>
    </row>
    <row r="57" spans="1:18" s="16" customFormat="1" ht="56.25" x14ac:dyDescent="0.25">
      <c r="A57" s="88" t="s">
        <v>51</v>
      </c>
      <c r="B57" s="89" t="s">
        <v>58</v>
      </c>
      <c r="C57" s="89"/>
      <c r="D57" s="61"/>
      <c r="E57" s="61">
        <v>30000</v>
      </c>
      <c r="F57" s="61"/>
      <c r="G57" s="61"/>
      <c r="H57" s="61">
        <v>30000</v>
      </c>
      <c r="I57" s="61"/>
      <c r="J57" s="61"/>
      <c r="K57" s="104"/>
      <c r="L57" s="92"/>
      <c r="M57" s="92"/>
      <c r="N57" s="92"/>
      <c r="O57" s="92"/>
      <c r="P57" s="92"/>
    </row>
    <row r="58" spans="1:18" s="16" customFormat="1" ht="131.25" x14ac:dyDescent="0.25">
      <c r="A58" s="88" t="s">
        <v>40</v>
      </c>
      <c r="B58" s="89" t="s">
        <v>60</v>
      </c>
      <c r="C58" s="89"/>
      <c r="D58" s="61"/>
      <c r="E58" s="61">
        <v>400000</v>
      </c>
      <c r="F58" s="61"/>
      <c r="G58" s="61"/>
      <c r="H58" s="61">
        <v>400000</v>
      </c>
      <c r="I58" s="61"/>
      <c r="J58" s="61"/>
      <c r="K58" s="100" t="s">
        <v>160</v>
      </c>
      <c r="L58" s="92"/>
      <c r="M58" s="92"/>
      <c r="N58" s="92"/>
      <c r="O58" s="92"/>
      <c r="P58" s="92"/>
    </row>
    <row r="59" spans="1:18" s="16" customFormat="1" ht="112.5" x14ac:dyDescent="0.25">
      <c r="A59" s="88">
        <v>4</v>
      </c>
      <c r="B59" s="94" t="s">
        <v>63</v>
      </c>
      <c r="C59" s="89"/>
      <c r="D59" s="61"/>
      <c r="E59" s="61"/>
      <c r="F59" s="90"/>
      <c r="G59" s="61"/>
      <c r="H59" s="61"/>
      <c r="I59" s="90"/>
      <c r="J59" s="90"/>
      <c r="K59" s="104"/>
      <c r="L59" s="92"/>
      <c r="M59" s="92"/>
      <c r="N59" s="92"/>
      <c r="O59" s="92"/>
      <c r="P59" s="92"/>
    </row>
    <row r="60" spans="1:18" s="16" customFormat="1" ht="47.25" customHeight="1" x14ac:dyDescent="0.25">
      <c r="A60" s="97" t="s">
        <v>9</v>
      </c>
      <c r="B60" s="89" t="s">
        <v>64</v>
      </c>
      <c r="C60" s="89"/>
      <c r="D60" s="61"/>
      <c r="E60" s="61"/>
      <c r="F60" s="61"/>
      <c r="G60" s="61"/>
      <c r="H60" s="61"/>
      <c r="I60" s="61"/>
      <c r="J60" s="105"/>
      <c r="K60" s="106" t="s">
        <v>140</v>
      </c>
      <c r="L60" s="92"/>
      <c r="M60" s="112"/>
      <c r="N60" s="92"/>
      <c r="O60" s="92"/>
      <c r="P60" s="92"/>
    </row>
    <row r="61" spans="1:18" s="16" customFormat="1" ht="18.75" x14ac:dyDescent="0.25">
      <c r="A61" s="97" t="s">
        <v>21</v>
      </c>
      <c r="B61" s="89" t="s">
        <v>30</v>
      </c>
      <c r="C61" s="89" t="s">
        <v>28</v>
      </c>
      <c r="D61" s="61"/>
      <c r="E61" s="61">
        <v>50000</v>
      </c>
      <c r="F61" s="61"/>
      <c r="G61" s="61"/>
      <c r="H61" s="61">
        <v>50000</v>
      </c>
      <c r="I61" s="61"/>
      <c r="J61" s="113"/>
      <c r="K61" s="114"/>
      <c r="L61" s="92"/>
      <c r="M61" s="112"/>
      <c r="N61" s="111" t="e">
        <f>#REF!+'[1]Ngân Sơn'!I64+'[1]Ba Bể'!I64+#REF!+#REF!+#REF!+#REF!+#REF!</f>
        <v>#REF!</v>
      </c>
      <c r="O61" s="92"/>
      <c r="P61" s="92"/>
    </row>
    <row r="62" spans="1:18" s="16" customFormat="1" ht="18.75" x14ac:dyDescent="0.25">
      <c r="A62" s="97" t="s">
        <v>21</v>
      </c>
      <c r="B62" s="89" t="s">
        <v>31</v>
      </c>
      <c r="C62" s="89" t="s">
        <v>28</v>
      </c>
      <c r="D62" s="61"/>
      <c r="E62" s="61">
        <v>50000</v>
      </c>
      <c r="F62" s="61"/>
      <c r="G62" s="61"/>
      <c r="H62" s="61">
        <v>50000</v>
      </c>
      <c r="I62" s="61"/>
      <c r="J62" s="113"/>
      <c r="K62" s="114"/>
      <c r="L62" s="92"/>
      <c r="M62" s="112"/>
      <c r="N62" s="111" t="e">
        <f>#REF!+'[1]Ngân Sơn'!I65+'[1]Ba Bể'!I65+#REF!+#REF!+#REF!+#REF!+#REF!</f>
        <v>#REF!</v>
      </c>
      <c r="O62" s="92"/>
      <c r="P62" s="92"/>
    </row>
    <row r="63" spans="1:18" s="16" customFormat="1" ht="37.5" x14ac:dyDescent="0.25">
      <c r="A63" s="97" t="s">
        <v>11</v>
      </c>
      <c r="B63" s="89" t="s">
        <v>65</v>
      </c>
      <c r="C63" s="89"/>
      <c r="D63" s="61"/>
      <c r="E63" s="61"/>
      <c r="F63" s="61"/>
      <c r="G63" s="61"/>
      <c r="H63" s="61"/>
      <c r="I63" s="61"/>
      <c r="J63" s="113"/>
      <c r="K63" s="114"/>
      <c r="L63" s="92"/>
      <c r="M63" s="92"/>
      <c r="N63" s="92"/>
      <c r="O63" s="92"/>
      <c r="P63" s="92"/>
    </row>
    <row r="64" spans="1:18" s="16" customFormat="1" ht="18.75" x14ac:dyDescent="0.25">
      <c r="A64" s="97" t="s">
        <v>21</v>
      </c>
      <c r="B64" s="89" t="s">
        <v>30</v>
      </c>
      <c r="C64" s="89" t="s">
        <v>28</v>
      </c>
      <c r="D64" s="61"/>
      <c r="E64" s="61">
        <v>40000</v>
      </c>
      <c r="F64" s="61"/>
      <c r="G64" s="61"/>
      <c r="H64" s="61">
        <v>40000</v>
      </c>
      <c r="I64" s="61"/>
      <c r="J64" s="113"/>
      <c r="K64" s="114"/>
      <c r="L64" s="92"/>
      <c r="M64" s="92"/>
      <c r="N64" s="111" t="e">
        <f>#REF!+'[1]Ngân Sơn'!I67+'[1]Ba Bể'!I67+#REF!+#REF!+#REF!+#REF!+#REF!</f>
        <v>#REF!</v>
      </c>
      <c r="O64" s="92"/>
      <c r="P64" s="92"/>
    </row>
    <row r="65" spans="1:16" s="16" customFormat="1" ht="18.75" x14ac:dyDescent="0.25">
      <c r="A65" s="97" t="s">
        <v>21</v>
      </c>
      <c r="B65" s="89" t="s">
        <v>31</v>
      </c>
      <c r="C65" s="89" t="s">
        <v>28</v>
      </c>
      <c r="D65" s="61"/>
      <c r="E65" s="61">
        <v>40000</v>
      </c>
      <c r="F65" s="61"/>
      <c r="G65" s="61"/>
      <c r="H65" s="61">
        <v>40000</v>
      </c>
      <c r="I65" s="61"/>
      <c r="J65" s="113"/>
      <c r="K65" s="114"/>
      <c r="L65" s="92"/>
      <c r="M65" s="92"/>
      <c r="N65" s="111" t="e">
        <f>#REF!+'[1]Ngân Sơn'!I68+'[1]Ba Bể'!I68+#REF!+#REF!+#REF!+#REF!+#REF!</f>
        <v>#REF!</v>
      </c>
      <c r="O65" s="92"/>
      <c r="P65" s="92"/>
    </row>
    <row r="66" spans="1:16" s="16" customFormat="1" ht="37.5" x14ac:dyDescent="0.25">
      <c r="A66" s="97" t="s">
        <v>66</v>
      </c>
      <c r="B66" s="89" t="s">
        <v>67</v>
      </c>
      <c r="C66" s="89"/>
      <c r="D66" s="61"/>
      <c r="E66" s="61"/>
      <c r="F66" s="61"/>
      <c r="G66" s="61"/>
      <c r="H66" s="61"/>
      <c r="I66" s="61"/>
      <c r="J66" s="113"/>
      <c r="K66" s="114"/>
      <c r="L66" s="92"/>
      <c r="M66" s="92"/>
      <c r="N66" s="92"/>
      <c r="O66" s="92"/>
      <c r="P66" s="92"/>
    </row>
    <row r="67" spans="1:16" s="16" customFormat="1" ht="18.75" x14ac:dyDescent="0.25">
      <c r="A67" s="97" t="s">
        <v>21</v>
      </c>
      <c r="B67" s="89" t="s">
        <v>30</v>
      </c>
      <c r="C67" s="89" t="s">
        <v>28</v>
      </c>
      <c r="D67" s="61"/>
      <c r="E67" s="61">
        <v>30000</v>
      </c>
      <c r="F67" s="61"/>
      <c r="G67" s="61"/>
      <c r="H67" s="61">
        <v>30000</v>
      </c>
      <c r="I67" s="61"/>
      <c r="J67" s="113"/>
      <c r="K67" s="114"/>
      <c r="L67" s="92"/>
      <c r="M67" s="92"/>
      <c r="N67" s="111" t="e">
        <f>#REF!+'[1]Ngân Sơn'!I70+'[1]Ba Bể'!I70+#REF!+#REF!+#REF!+#REF!+#REF!</f>
        <v>#REF!</v>
      </c>
      <c r="O67" s="92"/>
      <c r="P67" s="92"/>
    </row>
    <row r="68" spans="1:16" s="16" customFormat="1" ht="18.75" x14ac:dyDescent="0.25">
      <c r="A68" s="97" t="s">
        <v>21</v>
      </c>
      <c r="B68" s="89" t="s">
        <v>31</v>
      </c>
      <c r="C68" s="89" t="s">
        <v>28</v>
      </c>
      <c r="D68" s="61"/>
      <c r="E68" s="61">
        <v>30000</v>
      </c>
      <c r="F68" s="61"/>
      <c r="G68" s="61"/>
      <c r="H68" s="61">
        <v>30000</v>
      </c>
      <c r="I68" s="61"/>
      <c r="J68" s="107"/>
      <c r="K68" s="108"/>
      <c r="L68" s="92"/>
      <c r="M68" s="92"/>
      <c r="N68" s="111" t="e">
        <f>#REF!+'[1]Ngân Sơn'!I71+'[1]Ba Bể'!I71+#REF!+#REF!+#REF!+#REF!+#REF!</f>
        <v>#REF!</v>
      </c>
      <c r="O68" s="92"/>
      <c r="P68" s="92"/>
    </row>
    <row r="69" spans="1:16" s="16" customFormat="1" ht="75" x14ac:dyDescent="0.25">
      <c r="A69" s="88">
        <v>5</v>
      </c>
      <c r="B69" s="94" t="s">
        <v>68</v>
      </c>
      <c r="C69" s="89"/>
      <c r="D69" s="61"/>
      <c r="E69" s="61"/>
      <c r="F69" s="90"/>
      <c r="G69" s="61"/>
      <c r="H69" s="61"/>
      <c r="I69" s="90"/>
      <c r="J69" s="90"/>
      <c r="K69" s="104"/>
      <c r="L69" s="92"/>
      <c r="M69" s="92"/>
      <c r="N69" s="92"/>
      <c r="O69" s="92"/>
      <c r="P69" s="92"/>
    </row>
    <row r="70" spans="1:16" ht="61.5" customHeight="1" x14ac:dyDescent="0.25">
      <c r="A70" s="97" t="s">
        <v>9</v>
      </c>
      <c r="B70" s="89" t="s">
        <v>69</v>
      </c>
      <c r="C70" s="89"/>
      <c r="D70" s="61"/>
      <c r="E70" s="61"/>
      <c r="F70" s="61"/>
      <c r="G70" s="61"/>
      <c r="H70" s="61"/>
      <c r="I70" s="61"/>
      <c r="J70" s="61"/>
      <c r="K70" s="100"/>
      <c r="L70" s="65"/>
      <c r="M70" s="65"/>
      <c r="N70" s="65"/>
      <c r="O70" s="65"/>
      <c r="P70" s="65"/>
    </row>
    <row r="71" spans="1:16" ht="18.75" x14ac:dyDescent="0.25">
      <c r="A71" s="97" t="s">
        <v>21</v>
      </c>
      <c r="B71" s="89" t="s">
        <v>30</v>
      </c>
      <c r="C71" s="89"/>
      <c r="D71" s="61"/>
      <c r="E71" s="61"/>
      <c r="F71" s="61"/>
      <c r="G71" s="61"/>
      <c r="H71" s="61"/>
      <c r="I71" s="61"/>
      <c r="J71" s="61"/>
      <c r="K71" s="100"/>
      <c r="L71" s="65"/>
      <c r="M71" s="65"/>
      <c r="N71" s="65"/>
      <c r="O71" s="65"/>
      <c r="P71" s="65"/>
    </row>
    <row r="72" spans="1:16" s="16" customFormat="1" ht="37.5" x14ac:dyDescent="0.25">
      <c r="A72" s="88" t="s">
        <v>40</v>
      </c>
      <c r="B72" s="89" t="s">
        <v>150</v>
      </c>
      <c r="C72" s="89" t="s">
        <v>42</v>
      </c>
      <c r="D72" s="61"/>
      <c r="E72" s="61">
        <v>200000</v>
      </c>
      <c r="F72" s="61"/>
      <c r="G72" s="61"/>
      <c r="H72" s="61">
        <v>200000</v>
      </c>
      <c r="I72" s="61"/>
      <c r="J72" s="61"/>
      <c r="K72" s="100"/>
      <c r="L72" s="92"/>
      <c r="M72" s="92"/>
      <c r="N72" s="111" t="e">
        <f>#REF!+'[1]Ngân Sơn'!I75+'[1]Ba Bể'!I75+#REF!+#REF!+#REF!+#REF!+#REF!</f>
        <v>#REF!</v>
      </c>
      <c r="O72" s="92"/>
      <c r="P72" s="92"/>
    </row>
    <row r="73" spans="1:16" s="16" customFormat="1" ht="18.75" x14ac:dyDescent="0.25">
      <c r="A73" s="88" t="s">
        <v>21</v>
      </c>
      <c r="B73" s="89" t="s">
        <v>31</v>
      </c>
      <c r="C73" s="89"/>
      <c r="D73" s="61"/>
      <c r="E73" s="61"/>
      <c r="F73" s="61"/>
      <c r="G73" s="61"/>
      <c r="H73" s="61"/>
      <c r="I73" s="61"/>
      <c r="J73" s="61"/>
      <c r="K73" s="104"/>
      <c r="L73" s="92"/>
      <c r="M73" s="92"/>
      <c r="N73" s="92"/>
      <c r="O73" s="92"/>
      <c r="P73" s="92"/>
    </row>
    <row r="74" spans="1:16" s="16" customFormat="1" ht="76.5" customHeight="1" x14ac:dyDescent="0.25">
      <c r="A74" s="88" t="s">
        <v>40</v>
      </c>
      <c r="B74" s="89" t="s">
        <v>166</v>
      </c>
      <c r="C74" s="89" t="s">
        <v>28</v>
      </c>
      <c r="D74" s="61"/>
      <c r="E74" s="61">
        <v>100000</v>
      </c>
      <c r="F74" s="61"/>
      <c r="G74" s="61"/>
      <c r="H74" s="61">
        <v>100000</v>
      </c>
      <c r="I74" s="61"/>
      <c r="J74" s="61"/>
      <c r="K74" s="100"/>
      <c r="L74" s="65" t="s">
        <v>70</v>
      </c>
      <c r="M74" s="92"/>
      <c r="N74" s="111" t="e">
        <f>#REF!+'[1]Ngân Sơn'!I80+'[1]Ba Bể'!I80+#REF!+#REF!+#REF!+#REF!+#REF!</f>
        <v>#REF!</v>
      </c>
      <c r="O74" s="92"/>
      <c r="P74" s="92"/>
    </row>
    <row r="75" spans="1:16" ht="56.25" x14ac:dyDescent="0.25">
      <c r="A75" s="97" t="s">
        <v>11</v>
      </c>
      <c r="B75" s="89" t="s">
        <v>79</v>
      </c>
      <c r="C75" s="89"/>
      <c r="D75" s="61"/>
      <c r="E75" s="61"/>
      <c r="F75" s="61"/>
      <c r="G75" s="61"/>
      <c r="H75" s="61"/>
      <c r="I75" s="61"/>
      <c r="J75" s="61"/>
      <c r="K75" s="100"/>
      <c r="L75" s="65"/>
      <c r="M75" s="65"/>
      <c r="N75" s="65"/>
      <c r="O75" s="65"/>
      <c r="P75" s="65"/>
    </row>
    <row r="76" spans="1:16" ht="18.75" x14ac:dyDescent="0.25">
      <c r="A76" s="97" t="s">
        <v>21</v>
      </c>
      <c r="B76" s="89" t="s">
        <v>30</v>
      </c>
      <c r="C76" s="89"/>
      <c r="D76" s="61"/>
      <c r="E76" s="61"/>
      <c r="F76" s="61"/>
      <c r="G76" s="61"/>
      <c r="H76" s="61"/>
      <c r="I76" s="61"/>
      <c r="J76" s="61"/>
      <c r="K76" s="100"/>
      <c r="L76" s="65"/>
      <c r="M76" s="65"/>
      <c r="N76" s="65"/>
      <c r="O76" s="65"/>
      <c r="P76" s="65"/>
    </row>
    <row r="77" spans="1:16" s="49" customFormat="1" ht="186" customHeight="1" x14ac:dyDescent="0.25">
      <c r="A77" s="88" t="s">
        <v>40</v>
      </c>
      <c r="B77" s="89" t="s">
        <v>183</v>
      </c>
      <c r="C77" s="89"/>
      <c r="D77" s="61"/>
      <c r="E77" s="61">
        <v>60000</v>
      </c>
      <c r="F77" s="61"/>
      <c r="G77" s="61"/>
      <c r="H77" s="61">
        <v>60000</v>
      </c>
      <c r="I77" s="61"/>
      <c r="J77" s="61"/>
      <c r="K77" s="100" t="str">
        <f>K26</f>
        <v>Do ngân sách các huyện, thành phố đảm bảo (nếu có)</v>
      </c>
      <c r="L77" s="92"/>
      <c r="M77" s="92"/>
      <c r="N77" s="92"/>
      <c r="O77" s="92"/>
      <c r="P77" s="92"/>
    </row>
    <row r="78" spans="1:16" s="16" customFormat="1" ht="79.5" customHeight="1" x14ac:dyDescent="0.25">
      <c r="A78" s="88" t="s">
        <v>40</v>
      </c>
      <c r="B78" s="89" t="s">
        <v>141</v>
      </c>
      <c r="C78" s="89"/>
      <c r="D78" s="61"/>
      <c r="E78" s="61">
        <v>150000</v>
      </c>
      <c r="F78" s="61"/>
      <c r="G78" s="61"/>
      <c r="H78" s="61">
        <v>150000</v>
      </c>
      <c r="I78" s="61"/>
      <c r="J78" s="61"/>
      <c r="K78" s="100" t="s">
        <v>173</v>
      </c>
      <c r="L78" s="92"/>
      <c r="M78" s="92"/>
      <c r="N78" s="92"/>
      <c r="O78" s="92"/>
      <c r="P78" s="92"/>
    </row>
    <row r="79" spans="1:16" s="16" customFormat="1" ht="27" customHeight="1" x14ac:dyDescent="0.25">
      <c r="A79" s="88" t="s">
        <v>21</v>
      </c>
      <c r="B79" s="89" t="s">
        <v>31</v>
      </c>
      <c r="C79" s="89"/>
      <c r="D79" s="61"/>
      <c r="E79" s="61"/>
      <c r="F79" s="61"/>
      <c r="G79" s="61"/>
      <c r="H79" s="61"/>
      <c r="I79" s="61"/>
      <c r="J79" s="61"/>
      <c r="K79" s="104"/>
      <c r="L79" s="92"/>
      <c r="M79" s="92"/>
      <c r="N79" s="92"/>
      <c r="O79" s="92"/>
      <c r="P79" s="92"/>
    </row>
    <row r="80" spans="1:16" s="16" customFormat="1" ht="207" customHeight="1" x14ac:dyDescent="0.25">
      <c r="A80" s="88" t="s">
        <v>40</v>
      </c>
      <c r="B80" s="89" t="s">
        <v>184</v>
      </c>
      <c r="C80" s="89" t="s">
        <v>28</v>
      </c>
      <c r="D80" s="61"/>
      <c r="E80" s="61"/>
      <c r="F80" s="61"/>
      <c r="G80" s="61"/>
      <c r="H80" s="61"/>
      <c r="I80" s="61"/>
      <c r="J80" s="61"/>
      <c r="K80" s="100"/>
      <c r="L80" s="92"/>
      <c r="M80" s="115">
        <f>889*300000*2</f>
        <v>533400000</v>
      </c>
      <c r="N80" s="92"/>
      <c r="O80" s="92"/>
      <c r="P80" s="92"/>
    </row>
    <row r="81" spans="1:16" s="16" customFormat="1" ht="69" customHeight="1" x14ac:dyDescent="0.25">
      <c r="A81" s="88" t="s">
        <v>51</v>
      </c>
      <c r="B81" s="89" t="s">
        <v>174</v>
      </c>
      <c r="C81" s="89"/>
      <c r="D81" s="61"/>
      <c r="E81" s="61">
        <v>50000</v>
      </c>
      <c r="F81" s="61"/>
      <c r="G81" s="61"/>
      <c r="H81" s="61">
        <v>50000</v>
      </c>
      <c r="I81" s="61"/>
      <c r="J81" s="61"/>
      <c r="K81" s="100" t="s">
        <v>176</v>
      </c>
      <c r="L81" s="92"/>
      <c r="M81" s="115"/>
      <c r="N81" s="92"/>
      <c r="O81" s="92"/>
      <c r="P81" s="92"/>
    </row>
    <row r="82" spans="1:16" s="16" customFormat="1" ht="70.5" customHeight="1" x14ac:dyDescent="0.25">
      <c r="A82" s="88" t="s">
        <v>51</v>
      </c>
      <c r="B82" s="89" t="s">
        <v>175</v>
      </c>
      <c r="C82" s="89"/>
      <c r="D82" s="61"/>
      <c r="E82" s="61">
        <v>50000</v>
      </c>
      <c r="F82" s="61"/>
      <c r="G82" s="61"/>
      <c r="H82" s="61">
        <v>50000</v>
      </c>
      <c r="I82" s="61"/>
      <c r="J82" s="61"/>
      <c r="K82" s="100" t="s">
        <v>177</v>
      </c>
      <c r="L82" s="92"/>
      <c r="M82" s="115"/>
      <c r="N82" s="92"/>
      <c r="O82" s="92"/>
      <c r="P82" s="92"/>
    </row>
    <row r="83" spans="1:16" s="16" customFormat="1" ht="99.75" customHeight="1" x14ac:dyDescent="0.25">
      <c r="A83" s="88" t="s">
        <v>26</v>
      </c>
      <c r="B83" s="89" t="s">
        <v>141</v>
      </c>
      <c r="C83" s="89" t="s">
        <v>81</v>
      </c>
      <c r="D83" s="61"/>
      <c r="E83" s="61">
        <v>150000</v>
      </c>
      <c r="F83" s="61"/>
      <c r="G83" s="61"/>
      <c r="H83" s="61">
        <v>150000</v>
      </c>
      <c r="I83" s="61"/>
      <c r="J83" s="61"/>
      <c r="K83" s="109" t="str">
        <f>K78</f>
        <v>Các lực lượng trực tiếp tham gia phục vụ bầu cử x150.000 đồng x 2 ngày</v>
      </c>
      <c r="L83" s="92"/>
      <c r="M83" s="92">
        <f>15*889*3*150000</f>
        <v>6000750000</v>
      </c>
      <c r="N83" s="92"/>
      <c r="O83" s="92"/>
      <c r="P83" s="92"/>
    </row>
    <row r="84" spans="1:16" ht="56.25" x14ac:dyDescent="0.25">
      <c r="A84" s="97" t="s">
        <v>66</v>
      </c>
      <c r="B84" s="89" t="s">
        <v>76</v>
      </c>
      <c r="C84" s="89"/>
      <c r="D84" s="61"/>
      <c r="E84" s="61">
        <v>500000</v>
      </c>
      <c r="F84" s="61"/>
      <c r="G84" s="61"/>
      <c r="H84" s="61">
        <v>500000</v>
      </c>
      <c r="I84" s="61"/>
      <c r="J84" s="61"/>
      <c r="K84" s="100" t="s">
        <v>116</v>
      </c>
      <c r="L84" s="65"/>
      <c r="M84" s="65"/>
      <c r="N84" s="65"/>
      <c r="O84" s="65"/>
      <c r="P84" s="65"/>
    </row>
    <row r="85" spans="1:16" ht="75" x14ac:dyDescent="0.25">
      <c r="A85" s="97" t="s">
        <v>73</v>
      </c>
      <c r="B85" s="89" t="s">
        <v>78</v>
      </c>
      <c r="C85" s="89"/>
      <c r="D85" s="61"/>
      <c r="E85" s="61">
        <v>1000000</v>
      </c>
      <c r="F85" s="61"/>
      <c r="G85" s="61"/>
      <c r="H85" s="61">
        <v>1000000</v>
      </c>
      <c r="I85" s="61"/>
      <c r="J85" s="61"/>
      <c r="K85" s="100" t="s">
        <v>117</v>
      </c>
      <c r="L85" s="65"/>
      <c r="M85" s="65"/>
      <c r="N85" s="65"/>
      <c r="O85" s="65"/>
      <c r="P85" s="65"/>
    </row>
    <row r="86" spans="1:16" s="16" customFormat="1" ht="168.75" x14ac:dyDescent="0.25">
      <c r="A86" s="88">
        <v>6</v>
      </c>
      <c r="B86" s="94" t="s">
        <v>82</v>
      </c>
      <c r="C86" s="94"/>
      <c r="D86" s="90"/>
      <c r="E86" s="90"/>
      <c r="F86" s="90"/>
      <c r="G86" s="90"/>
      <c r="H86" s="90"/>
      <c r="I86" s="90"/>
      <c r="J86" s="90"/>
      <c r="K86" s="104"/>
      <c r="L86" s="92"/>
      <c r="M86" s="92"/>
      <c r="N86" s="92"/>
      <c r="O86" s="92"/>
      <c r="P86" s="92"/>
    </row>
    <row r="87" spans="1:16" ht="56.25" x14ac:dyDescent="0.25">
      <c r="A87" s="97" t="s">
        <v>9</v>
      </c>
      <c r="B87" s="89" t="s">
        <v>83</v>
      </c>
      <c r="C87" s="89"/>
      <c r="D87" s="61"/>
      <c r="E87" s="61"/>
      <c r="F87" s="61"/>
      <c r="G87" s="61"/>
      <c r="H87" s="61"/>
      <c r="I87" s="61"/>
      <c r="J87" s="61"/>
      <c r="K87" s="100" t="s">
        <v>178</v>
      </c>
      <c r="L87" s="65"/>
      <c r="M87" s="65"/>
      <c r="N87" s="65"/>
      <c r="O87" s="65"/>
      <c r="P87" s="65"/>
    </row>
    <row r="88" spans="1:16" ht="75" x14ac:dyDescent="0.25">
      <c r="A88" s="97" t="s">
        <v>11</v>
      </c>
      <c r="B88" s="89" t="s">
        <v>84</v>
      </c>
      <c r="C88" s="89"/>
      <c r="D88" s="61"/>
      <c r="E88" s="61"/>
      <c r="F88" s="61"/>
      <c r="G88" s="61"/>
      <c r="H88" s="61"/>
      <c r="I88" s="61"/>
      <c r="J88" s="61"/>
      <c r="K88" s="100" t="s">
        <v>143</v>
      </c>
      <c r="L88" s="65"/>
      <c r="M88" s="65"/>
      <c r="N88" s="65"/>
      <c r="O88" s="65"/>
      <c r="P88" s="65"/>
    </row>
    <row r="89" spans="1:16" ht="93.75" x14ac:dyDescent="0.25">
      <c r="A89" s="97" t="s">
        <v>66</v>
      </c>
      <c r="B89" s="89" t="s">
        <v>85</v>
      </c>
      <c r="C89" s="89"/>
      <c r="D89" s="61"/>
      <c r="E89" s="61">
        <v>1000000</v>
      </c>
      <c r="F89" s="61"/>
      <c r="G89" s="61"/>
      <c r="H89" s="61">
        <v>1000000</v>
      </c>
      <c r="I89" s="61"/>
      <c r="J89" s="61"/>
      <c r="K89" s="100" t="s">
        <v>144</v>
      </c>
      <c r="L89" s="65"/>
      <c r="M89" s="65"/>
      <c r="N89" s="65"/>
      <c r="O89" s="65"/>
      <c r="P89" s="65"/>
    </row>
    <row r="90" spans="1:16" s="51" customFormat="1" ht="75" x14ac:dyDescent="0.25">
      <c r="A90" s="97" t="s">
        <v>73</v>
      </c>
      <c r="B90" s="89" t="s">
        <v>86</v>
      </c>
      <c r="C90" s="89"/>
      <c r="D90" s="61"/>
      <c r="E90" s="61"/>
      <c r="F90" s="61"/>
      <c r="G90" s="61"/>
      <c r="H90" s="61"/>
      <c r="I90" s="61"/>
      <c r="J90" s="61"/>
      <c r="K90" s="100" t="s">
        <v>87</v>
      </c>
      <c r="L90" s="65"/>
      <c r="M90" s="65"/>
      <c r="N90" s="65"/>
      <c r="O90" s="65"/>
      <c r="P90" s="65"/>
    </row>
    <row r="91" spans="1:16" ht="56.25" x14ac:dyDescent="0.25">
      <c r="A91" s="97" t="s">
        <v>75</v>
      </c>
      <c r="B91" s="89" t="s">
        <v>88</v>
      </c>
      <c r="C91" s="89"/>
      <c r="D91" s="61"/>
      <c r="E91" s="61"/>
      <c r="F91" s="61"/>
      <c r="G91" s="61"/>
      <c r="H91" s="61"/>
      <c r="I91" s="61"/>
      <c r="J91" s="61"/>
      <c r="K91" s="100" t="s">
        <v>89</v>
      </c>
      <c r="L91" s="65"/>
      <c r="M91" s="65"/>
      <c r="N91" s="65"/>
      <c r="O91" s="65"/>
      <c r="P91" s="65"/>
    </row>
    <row r="92" spans="1:16" ht="33.75" customHeight="1" x14ac:dyDescent="0.25">
      <c r="A92" s="97" t="s">
        <v>13</v>
      </c>
      <c r="B92" s="89" t="s">
        <v>30</v>
      </c>
      <c r="C92" s="89"/>
      <c r="D92" s="61"/>
      <c r="E92" s="61">
        <v>20000000</v>
      </c>
      <c r="F92" s="61"/>
      <c r="G92" s="61"/>
      <c r="H92" s="61">
        <v>20000000</v>
      </c>
      <c r="I92" s="61"/>
      <c r="J92" s="61"/>
      <c r="K92" s="100" t="s">
        <v>119</v>
      </c>
      <c r="L92" s="65"/>
      <c r="M92" s="65"/>
      <c r="N92" s="65"/>
      <c r="O92" s="65"/>
      <c r="P92" s="65"/>
    </row>
    <row r="93" spans="1:16" ht="38.25" customHeight="1" x14ac:dyDescent="0.25">
      <c r="A93" s="97" t="s">
        <v>13</v>
      </c>
      <c r="B93" s="89" t="s">
        <v>31</v>
      </c>
      <c r="C93" s="89"/>
      <c r="D93" s="61"/>
      <c r="E93" s="61">
        <v>5000000</v>
      </c>
      <c r="F93" s="61"/>
      <c r="G93" s="61"/>
      <c r="H93" s="61">
        <v>5000000</v>
      </c>
      <c r="I93" s="61"/>
      <c r="J93" s="61"/>
      <c r="K93" s="100" t="s">
        <v>118</v>
      </c>
      <c r="L93" s="65"/>
      <c r="M93" s="65"/>
      <c r="N93" s="65"/>
      <c r="O93" s="65"/>
      <c r="P93" s="65"/>
    </row>
    <row r="94" spans="1:16" ht="164.25" customHeight="1" x14ac:dyDescent="0.25">
      <c r="A94" s="97" t="s">
        <v>77</v>
      </c>
      <c r="B94" s="89" t="s">
        <v>90</v>
      </c>
      <c r="C94" s="89"/>
      <c r="D94" s="61"/>
      <c r="E94" s="61"/>
      <c r="F94" s="61"/>
      <c r="G94" s="61"/>
      <c r="H94" s="61"/>
      <c r="I94" s="61"/>
      <c r="J94" s="61"/>
      <c r="K94" s="100" t="s">
        <v>91</v>
      </c>
      <c r="L94" s="65"/>
      <c r="M94" s="65"/>
      <c r="N94" s="65"/>
      <c r="O94" s="65"/>
      <c r="P94" s="65"/>
    </row>
    <row r="95" spans="1:16" ht="45.75" customHeight="1" x14ac:dyDescent="0.25">
      <c r="A95" s="97" t="s">
        <v>13</v>
      </c>
      <c r="B95" s="89" t="s">
        <v>30</v>
      </c>
      <c r="C95" s="89"/>
      <c r="D95" s="61"/>
      <c r="E95" s="61">
        <v>50000000</v>
      </c>
      <c r="F95" s="61"/>
      <c r="G95" s="61"/>
      <c r="H95" s="61">
        <v>50000000</v>
      </c>
      <c r="I95" s="61"/>
      <c r="J95" s="61"/>
      <c r="K95" s="100" t="s">
        <v>120</v>
      </c>
      <c r="L95" s="65"/>
      <c r="M95" s="65"/>
      <c r="N95" s="65"/>
      <c r="O95" s="65"/>
      <c r="P95" s="65"/>
    </row>
    <row r="96" spans="1:16" ht="31.5" x14ac:dyDescent="0.25">
      <c r="A96" s="97" t="s">
        <v>13</v>
      </c>
      <c r="B96" s="89" t="s">
        <v>31</v>
      </c>
      <c r="C96" s="89"/>
      <c r="D96" s="61"/>
      <c r="E96" s="61">
        <v>5000000</v>
      </c>
      <c r="F96" s="61"/>
      <c r="G96" s="61"/>
      <c r="H96" s="61">
        <v>5000000</v>
      </c>
      <c r="I96" s="61"/>
      <c r="J96" s="61"/>
      <c r="K96" s="100" t="s">
        <v>118</v>
      </c>
      <c r="L96" s="65"/>
      <c r="M96" s="65"/>
      <c r="N96" s="65"/>
      <c r="O96" s="65"/>
      <c r="P96" s="65"/>
    </row>
    <row r="97" spans="1:16" s="16" customFormat="1" ht="75" x14ac:dyDescent="0.25">
      <c r="A97" s="88" t="s">
        <v>92</v>
      </c>
      <c r="B97" s="94" t="s">
        <v>93</v>
      </c>
      <c r="C97" s="89"/>
      <c r="D97" s="116"/>
      <c r="E97" s="116"/>
      <c r="F97" s="90"/>
      <c r="G97" s="116"/>
      <c r="H97" s="116"/>
      <c r="I97" s="90"/>
      <c r="J97" s="90"/>
      <c r="K97" s="100"/>
      <c r="L97" s="92"/>
      <c r="M97" s="92"/>
      <c r="N97" s="92"/>
      <c r="O97" s="92"/>
      <c r="P97" s="92"/>
    </row>
    <row r="98" spans="1:16" s="16" customFormat="1" ht="127.5" customHeight="1" x14ac:dyDescent="0.25">
      <c r="A98" s="88">
        <v>1</v>
      </c>
      <c r="B98" s="93" t="s">
        <v>94</v>
      </c>
      <c r="C98" s="94"/>
      <c r="D98" s="90"/>
      <c r="E98" s="90"/>
      <c r="F98" s="90"/>
      <c r="G98" s="90"/>
      <c r="H98" s="90"/>
      <c r="I98" s="90"/>
      <c r="J98" s="90"/>
      <c r="K98" s="104"/>
      <c r="L98" s="92"/>
      <c r="M98" s="92"/>
      <c r="N98" s="92"/>
      <c r="O98" s="92"/>
      <c r="P98" s="92"/>
    </row>
    <row r="99" spans="1:16" ht="63" x14ac:dyDescent="0.25">
      <c r="A99" s="97" t="s">
        <v>13</v>
      </c>
      <c r="B99" s="99" t="s">
        <v>95</v>
      </c>
      <c r="C99" s="100" t="s">
        <v>15</v>
      </c>
      <c r="D99" s="61"/>
      <c r="E99" s="101">
        <v>600000</v>
      </c>
      <c r="F99" s="61"/>
      <c r="G99" s="61"/>
      <c r="H99" s="101">
        <v>600000</v>
      </c>
      <c r="I99" s="61"/>
      <c r="J99" s="61"/>
      <c r="K99" s="102" t="s">
        <v>113</v>
      </c>
      <c r="L99" s="65"/>
      <c r="M99" s="65"/>
      <c r="N99" s="103" t="e">
        <f>#REF!+'[1]Ngân Sơn'!I121+'[1]Ba Bể'!I121+#REF!+#REF!+#REF!+#REF!+#REF!</f>
        <v>#REF!</v>
      </c>
      <c r="O99" s="65"/>
      <c r="P99" s="65"/>
    </row>
    <row r="100" spans="1:16" ht="63" x14ac:dyDescent="0.25">
      <c r="A100" s="97" t="s">
        <v>13</v>
      </c>
      <c r="B100" s="99" t="s">
        <v>96</v>
      </c>
      <c r="C100" s="100" t="s">
        <v>15</v>
      </c>
      <c r="D100" s="61"/>
      <c r="E100" s="101">
        <v>400000</v>
      </c>
      <c r="F100" s="61"/>
      <c r="G100" s="61"/>
      <c r="H100" s="101">
        <v>400000</v>
      </c>
      <c r="I100" s="61"/>
      <c r="J100" s="61"/>
      <c r="K100" s="102" t="s">
        <v>114</v>
      </c>
      <c r="L100" s="65"/>
      <c r="M100" s="65"/>
      <c r="N100" s="103" t="e">
        <f>#REF!+'[1]Ngân Sơn'!I122+'[1]Ba Bể'!I122+#REF!+#REF!+#REF!+#REF!+#REF!</f>
        <v>#REF!</v>
      </c>
      <c r="O100" s="103" t="e">
        <f>I100-N100</f>
        <v>#REF!</v>
      </c>
      <c r="P100" s="65"/>
    </row>
    <row r="101" spans="1:16" s="16" customFormat="1" ht="18.75" x14ac:dyDescent="0.25">
      <c r="A101" s="88">
        <v>2</v>
      </c>
      <c r="B101" s="94" t="s">
        <v>97</v>
      </c>
      <c r="C101" s="94"/>
      <c r="D101" s="116"/>
      <c r="E101" s="116"/>
      <c r="F101" s="90"/>
      <c r="G101" s="116"/>
      <c r="H101" s="116"/>
      <c r="I101" s="90"/>
      <c r="J101" s="90"/>
      <c r="K101" s="104"/>
      <c r="L101" s="92"/>
      <c r="M101" s="92"/>
      <c r="N101" s="92"/>
      <c r="O101" s="92"/>
      <c r="P101" s="92"/>
    </row>
    <row r="102" spans="1:16" ht="56.25" x14ac:dyDescent="0.25">
      <c r="A102" s="97" t="s">
        <v>13</v>
      </c>
      <c r="B102" s="89" t="s">
        <v>98</v>
      </c>
      <c r="C102" s="89"/>
      <c r="D102" s="117"/>
      <c r="E102" s="117"/>
      <c r="F102" s="61"/>
      <c r="G102" s="117"/>
      <c r="H102" s="117"/>
      <c r="I102" s="61"/>
      <c r="J102" s="61"/>
      <c r="K102" s="100"/>
      <c r="L102" s="65"/>
      <c r="M102" s="65"/>
      <c r="N102" s="65"/>
      <c r="O102" s="65"/>
      <c r="P102" s="65"/>
    </row>
    <row r="103" spans="1:16" ht="31.5" x14ac:dyDescent="0.25">
      <c r="A103" s="97" t="s">
        <v>26</v>
      </c>
      <c r="B103" s="89" t="s">
        <v>30</v>
      </c>
      <c r="C103" s="89"/>
      <c r="D103" s="61"/>
      <c r="E103" s="61">
        <v>200000</v>
      </c>
      <c r="F103" s="61"/>
      <c r="G103" s="61"/>
      <c r="H103" s="61">
        <v>200000</v>
      </c>
      <c r="I103" s="61"/>
      <c r="J103" s="61"/>
      <c r="K103" s="109" t="s">
        <v>99</v>
      </c>
      <c r="L103" s="118"/>
      <c r="M103" s="65"/>
      <c r="N103" s="65"/>
      <c r="O103" s="65"/>
      <c r="P103" s="65"/>
    </row>
    <row r="104" spans="1:16" ht="31.5" x14ac:dyDescent="0.25">
      <c r="A104" s="97" t="s">
        <v>26</v>
      </c>
      <c r="B104" s="89" t="s">
        <v>31</v>
      </c>
      <c r="C104" s="89"/>
      <c r="D104" s="61"/>
      <c r="E104" s="61">
        <v>100000</v>
      </c>
      <c r="F104" s="61"/>
      <c r="G104" s="61"/>
      <c r="H104" s="61">
        <v>100000</v>
      </c>
      <c r="I104" s="61"/>
      <c r="J104" s="61"/>
      <c r="K104" s="100" t="s">
        <v>115</v>
      </c>
      <c r="L104" s="65"/>
      <c r="M104" s="65"/>
      <c r="N104" s="65"/>
      <c r="O104" s="65"/>
      <c r="P104" s="65"/>
    </row>
    <row r="105" spans="1:16" s="16" customFormat="1" ht="48.75" customHeight="1" x14ac:dyDescent="0.25">
      <c r="A105" s="88">
        <v>3</v>
      </c>
      <c r="B105" s="94" t="s">
        <v>100</v>
      </c>
      <c r="C105" s="94"/>
      <c r="D105" s="90"/>
      <c r="E105" s="90"/>
      <c r="F105" s="90"/>
      <c r="G105" s="90"/>
      <c r="H105" s="90"/>
      <c r="I105" s="90"/>
      <c r="J105" s="90"/>
      <c r="K105" s="100"/>
      <c r="L105" s="92"/>
      <c r="M105" s="92"/>
      <c r="N105" s="92"/>
      <c r="O105" s="92"/>
      <c r="P105" s="92"/>
    </row>
    <row r="106" spans="1:16" s="16" customFormat="1" ht="48.75" customHeight="1" x14ac:dyDescent="0.25">
      <c r="A106" s="119"/>
      <c r="B106" s="120" t="s">
        <v>145</v>
      </c>
      <c r="C106" s="121"/>
      <c r="D106" s="122"/>
      <c r="E106" s="105">
        <v>1000000</v>
      </c>
      <c r="F106" s="122"/>
      <c r="G106" s="122"/>
      <c r="H106" s="105">
        <v>1000000</v>
      </c>
      <c r="I106" s="122"/>
      <c r="J106" s="122"/>
      <c r="K106" s="106" t="s">
        <v>149</v>
      </c>
      <c r="L106" s="92"/>
      <c r="M106" s="92"/>
      <c r="N106" s="92"/>
      <c r="O106" s="92"/>
      <c r="P106" s="92"/>
    </row>
    <row r="107" spans="1:16" s="16" customFormat="1" ht="48.75" customHeight="1" x14ac:dyDescent="0.25">
      <c r="A107" s="119"/>
      <c r="B107" s="120" t="s">
        <v>146</v>
      </c>
      <c r="C107" s="121"/>
      <c r="D107" s="122"/>
      <c r="E107" s="105">
        <v>1500000</v>
      </c>
      <c r="F107" s="122"/>
      <c r="G107" s="122"/>
      <c r="H107" s="105">
        <v>1500000</v>
      </c>
      <c r="I107" s="122"/>
      <c r="J107" s="122"/>
      <c r="K107" s="114"/>
      <c r="L107" s="92"/>
      <c r="M107" s="92"/>
      <c r="N107" s="92"/>
      <c r="O107" s="92"/>
      <c r="P107" s="92"/>
    </row>
    <row r="108" spans="1:16" s="16" customFormat="1" ht="48.75" customHeight="1" x14ac:dyDescent="0.25">
      <c r="A108" s="119"/>
      <c r="B108" s="120" t="s">
        <v>147</v>
      </c>
      <c r="C108" s="121"/>
      <c r="D108" s="122"/>
      <c r="E108" s="105">
        <v>2000000</v>
      </c>
      <c r="F108" s="122"/>
      <c r="G108" s="122"/>
      <c r="H108" s="105">
        <v>2000000</v>
      </c>
      <c r="I108" s="122"/>
      <c r="J108" s="122"/>
      <c r="K108" s="114"/>
      <c r="L108" s="92"/>
      <c r="M108" s="92"/>
      <c r="N108" s="92"/>
      <c r="O108" s="92"/>
      <c r="P108" s="92"/>
    </row>
    <row r="109" spans="1:16" s="16" customFormat="1" ht="48.75" customHeight="1" x14ac:dyDescent="0.25">
      <c r="A109" s="131"/>
      <c r="B109" s="132" t="s">
        <v>148</v>
      </c>
      <c r="C109" s="133"/>
      <c r="D109" s="134"/>
      <c r="E109" s="135">
        <v>3000000</v>
      </c>
      <c r="F109" s="134"/>
      <c r="G109" s="134"/>
      <c r="H109" s="135">
        <v>3000000</v>
      </c>
      <c r="I109" s="134"/>
      <c r="J109" s="134"/>
      <c r="K109" s="136"/>
      <c r="L109" s="92"/>
      <c r="M109" s="92"/>
      <c r="N109" s="92"/>
      <c r="O109" s="92"/>
      <c r="P109" s="92"/>
    </row>
    <row r="111" spans="1:16" x14ac:dyDescent="0.25">
      <c r="K111" s="33"/>
    </row>
  </sheetData>
  <mergeCells count="11">
    <mergeCell ref="K106:K109"/>
    <mergeCell ref="A2:K2"/>
    <mergeCell ref="A3:K3"/>
    <mergeCell ref="I5:K5"/>
    <mergeCell ref="K23:K24"/>
    <mergeCell ref="K60:K68"/>
    <mergeCell ref="G6:I6"/>
    <mergeCell ref="D6:F6"/>
    <mergeCell ref="J6:J7"/>
    <mergeCell ref="K6:K7"/>
    <mergeCell ref="A4:K4"/>
  </mergeCells>
  <pageMargins left="0.35433070866141736" right="0.19685039370078741" top="0.43307086614173229" bottom="0.43307086614173229" header="0.23622047244094491" footer="0.23622047244094491"/>
  <pageSetup paperSize="9" scale="78" firstPageNumber="5" orientation="landscape" useFirstPageNumber="1" verticalDpi="0" r:id="rId1"/>
  <headerFooter>
    <oddHeader>&amp;RBiểu số 02</oddHeader>
    <oddFooter>&amp;C&amp;P</oddFooter>
  </headerFooter>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zoomScale="85" zoomScaleSheetLayoutView="85" workbookViewId="0">
      <selection activeCell="G5" sqref="G5"/>
    </sheetView>
  </sheetViews>
  <sheetFormatPr defaultColWidth="9" defaultRowHeight="15.75" x14ac:dyDescent="0.25"/>
  <cols>
    <col min="1" max="1" width="5.85546875" style="32" customWidth="1"/>
    <col min="2" max="2" width="44.140625" style="1" customWidth="1"/>
    <col min="3" max="3" width="13.7109375" style="1" customWidth="1"/>
    <col min="4" max="4" width="16.28515625" style="24" customWidth="1"/>
    <col min="5" max="5" width="14.42578125" style="24" customWidth="1"/>
    <col min="6" max="6" width="15.85546875" style="24" customWidth="1"/>
    <col min="7" max="7" width="34.7109375" style="32" customWidth="1"/>
    <col min="8" max="8" width="13.140625" style="1" hidden="1" customWidth="1"/>
    <col min="9" max="9" width="18.42578125" style="1" hidden="1" customWidth="1"/>
    <col min="10" max="10" width="28" style="1" hidden="1" customWidth="1"/>
    <col min="11" max="11" width="18.140625" style="1" hidden="1" customWidth="1"/>
    <col min="12" max="13" width="0" style="1" hidden="1" customWidth="1"/>
    <col min="14" max="14" width="36.28515625" style="1" hidden="1" customWidth="1"/>
    <col min="15" max="256" width="9" style="1"/>
    <col min="257" max="257" width="6.5703125" style="1" bestFit="1" customWidth="1"/>
    <col min="258" max="258" width="37.5703125" style="1" customWidth="1"/>
    <col min="259" max="259" width="13.7109375" style="1" customWidth="1"/>
    <col min="260" max="260" width="11.7109375" style="1" bestFit="1" customWidth="1"/>
    <col min="261" max="261" width="21" style="1" customWidth="1"/>
    <col min="262" max="262" width="28.85546875" style="1" customWidth="1"/>
    <col min="263" max="263" width="27.7109375" style="1" customWidth="1"/>
    <col min="264" max="264" width="9" style="1"/>
    <col min="265" max="265" width="18.42578125" style="1" bestFit="1" customWidth="1"/>
    <col min="266" max="512" width="9" style="1"/>
    <col min="513" max="513" width="6.5703125" style="1" bestFit="1" customWidth="1"/>
    <col min="514" max="514" width="37.5703125" style="1" customWidth="1"/>
    <col min="515" max="515" width="13.7109375" style="1" customWidth="1"/>
    <col min="516" max="516" width="11.7109375" style="1" bestFit="1" customWidth="1"/>
    <col min="517" max="517" width="21" style="1" customWidth="1"/>
    <col min="518" max="518" width="28.85546875" style="1" customWidth="1"/>
    <col min="519" max="519" width="27.7109375" style="1" customWidth="1"/>
    <col min="520" max="520" width="9" style="1"/>
    <col min="521" max="521" width="18.42578125" style="1" bestFit="1" customWidth="1"/>
    <col min="522" max="768" width="9" style="1"/>
    <col min="769" max="769" width="6.5703125" style="1" bestFit="1" customWidth="1"/>
    <col min="770" max="770" width="37.5703125" style="1" customWidth="1"/>
    <col min="771" max="771" width="13.7109375" style="1" customWidth="1"/>
    <col min="772" max="772" width="11.7109375" style="1" bestFit="1" customWidth="1"/>
    <col min="773" max="773" width="21" style="1" customWidth="1"/>
    <col min="774" max="774" width="28.85546875" style="1" customWidth="1"/>
    <col min="775" max="775" width="27.7109375" style="1" customWidth="1"/>
    <col min="776" max="776" width="9" style="1"/>
    <col min="777" max="777" width="18.42578125" style="1" bestFit="1" customWidth="1"/>
    <col min="778" max="1024" width="9" style="1"/>
    <col min="1025" max="1025" width="6.5703125" style="1" bestFit="1" customWidth="1"/>
    <col min="1026" max="1026" width="37.5703125" style="1" customWidth="1"/>
    <col min="1027" max="1027" width="13.7109375" style="1" customWidth="1"/>
    <col min="1028" max="1028" width="11.7109375" style="1" bestFit="1" customWidth="1"/>
    <col min="1029" max="1029" width="21" style="1" customWidth="1"/>
    <col min="1030" max="1030" width="28.85546875" style="1" customWidth="1"/>
    <col min="1031" max="1031" width="27.7109375" style="1" customWidth="1"/>
    <col min="1032" max="1032" width="9" style="1"/>
    <col min="1033" max="1033" width="18.42578125" style="1" bestFit="1" customWidth="1"/>
    <col min="1034" max="1280" width="9" style="1"/>
    <col min="1281" max="1281" width="6.5703125" style="1" bestFit="1" customWidth="1"/>
    <col min="1282" max="1282" width="37.5703125" style="1" customWidth="1"/>
    <col min="1283" max="1283" width="13.7109375" style="1" customWidth="1"/>
    <col min="1284" max="1284" width="11.7109375" style="1" bestFit="1" customWidth="1"/>
    <col min="1285" max="1285" width="21" style="1" customWidth="1"/>
    <col min="1286" max="1286" width="28.85546875" style="1" customWidth="1"/>
    <col min="1287" max="1287" width="27.7109375" style="1" customWidth="1"/>
    <col min="1288" max="1288" width="9" style="1"/>
    <col min="1289" max="1289" width="18.42578125" style="1" bestFit="1" customWidth="1"/>
    <col min="1290" max="1536" width="9" style="1"/>
    <col min="1537" max="1537" width="6.5703125" style="1" bestFit="1" customWidth="1"/>
    <col min="1538" max="1538" width="37.5703125" style="1" customWidth="1"/>
    <col min="1539" max="1539" width="13.7109375" style="1" customWidth="1"/>
    <col min="1540" max="1540" width="11.7109375" style="1" bestFit="1" customWidth="1"/>
    <col min="1541" max="1541" width="21" style="1" customWidth="1"/>
    <col min="1542" max="1542" width="28.85546875" style="1" customWidth="1"/>
    <col min="1543" max="1543" width="27.7109375" style="1" customWidth="1"/>
    <col min="1544" max="1544" width="9" style="1"/>
    <col min="1545" max="1545" width="18.42578125" style="1" bestFit="1" customWidth="1"/>
    <col min="1546" max="1792" width="9" style="1"/>
    <col min="1793" max="1793" width="6.5703125" style="1" bestFit="1" customWidth="1"/>
    <col min="1794" max="1794" width="37.5703125" style="1" customWidth="1"/>
    <col min="1795" max="1795" width="13.7109375" style="1" customWidth="1"/>
    <col min="1796" max="1796" width="11.7109375" style="1" bestFit="1" customWidth="1"/>
    <col min="1797" max="1797" width="21" style="1" customWidth="1"/>
    <col min="1798" max="1798" width="28.85546875" style="1" customWidth="1"/>
    <col min="1799" max="1799" width="27.7109375" style="1" customWidth="1"/>
    <col min="1800" max="1800" width="9" style="1"/>
    <col min="1801" max="1801" width="18.42578125" style="1" bestFit="1" customWidth="1"/>
    <col min="1802" max="2048" width="9" style="1"/>
    <col min="2049" max="2049" width="6.5703125" style="1" bestFit="1" customWidth="1"/>
    <col min="2050" max="2050" width="37.5703125" style="1" customWidth="1"/>
    <col min="2051" max="2051" width="13.7109375" style="1" customWidth="1"/>
    <col min="2052" max="2052" width="11.7109375" style="1" bestFit="1" customWidth="1"/>
    <col min="2053" max="2053" width="21" style="1" customWidth="1"/>
    <col min="2054" max="2054" width="28.85546875" style="1" customWidth="1"/>
    <col min="2055" max="2055" width="27.7109375" style="1" customWidth="1"/>
    <col min="2056" max="2056" width="9" style="1"/>
    <col min="2057" max="2057" width="18.42578125" style="1" bestFit="1" customWidth="1"/>
    <col min="2058" max="2304" width="9" style="1"/>
    <col min="2305" max="2305" width="6.5703125" style="1" bestFit="1" customWidth="1"/>
    <col min="2306" max="2306" width="37.5703125" style="1" customWidth="1"/>
    <col min="2307" max="2307" width="13.7109375" style="1" customWidth="1"/>
    <col min="2308" max="2308" width="11.7109375" style="1" bestFit="1" customWidth="1"/>
    <col min="2309" max="2309" width="21" style="1" customWidth="1"/>
    <col min="2310" max="2310" width="28.85546875" style="1" customWidth="1"/>
    <col min="2311" max="2311" width="27.7109375" style="1" customWidth="1"/>
    <col min="2312" max="2312" width="9" style="1"/>
    <col min="2313" max="2313" width="18.42578125" style="1" bestFit="1" customWidth="1"/>
    <col min="2314" max="2560" width="9" style="1"/>
    <col min="2561" max="2561" width="6.5703125" style="1" bestFit="1" customWidth="1"/>
    <col min="2562" max="2562" width="37.5703125" style="1" customWidth="1"/>
    <col min="2563" max="2563" width="13.7109375" style="1" customWidth="1"/>
    <col min="2564" max="2564" width="11.7109375" style="1" bestFit="1" customWidth="1"/>
    <col min="2565" max="2565" width="21" style="1" customWidth="1"/>
    <col min="2566" max="2566" width="28.85546875" style="1" customWidth="1"/>
    <col min="2567" max="2567" width="27.7109375" style="1" customWidth="1"/>
    <col min="2568" max="2568" width="9" style="1"/>
    <col min="2569" max="2569" width="18.42578125" style="1" bestFit="1" customWidth="1"/>
    <col min="2570" max="2816" width="9" style="1"/>
    <col min="2817" max="2817" width="6.5703125" style="1" bestFit="1" customWidth="1"/>
    <col min="2818" max="2818" width="37.5703125" style="1" customWidth="1"/>
    <col min="2819" max="2819" width="13.7109375" style="1" customWidth="1"/>
    <col min="2820" max="2820" width="11.7109375" style="1" bestFit="1" customWidth="1"/>
    <col min="2821" max="2821" width="21" style="1" customWidth="1"/>
    <col min="2822" max="2822" width="28.85546875" style="1" customWidth="1"/>
    <col min="2823" max="2823" width="27.7109375" style="1" customWidth="1"/>
    <col min="2824" max="2824" width="9" style="1"/>
    <col min="2825" max="2825" width="18.42578125" style="1" bestFit="1" customWidth="1"/>
    <col min="2826" max="3072" width="9" style="1"/>
    <col min="3073" max="3073" width="6.5703125" style="1" bestFit="1" customWidth="1"/>
    <col min="3074" max="3074" width="37.5703125" style="1" customWidth="1"/>
    <col min="3075" max="3075" width="13.7109375" style="1" customWidth="1"/>
    <col min="3076" max="3076" width="11.7109375" style="1" bestFit="1" customWidth="1"/>
    <col min="3077" max="3077" width="21" style="1" customWidth="1"/>
    <col min="3078" max="3078" width="28.85546875" style="1" customWidth="1"/>
    <col min="3079" max="3079" width="27.7109375" style="1" customWidth="1"/>
    <col min="3080" max="3080" width="9" style="1"/>
    <col min="3081" max="3081" width="18.42578125" style="1" bestFit="1" customWidth="1"/>
    <col min="3082" max="3328" width="9" style="1"/>
    <col min="3329" max="3329" width="6.5703125" style="1" bestFit="1" customWidth="1"/>
    <col min="3330" max="3330" width="37.5703125" style="1" customWidth="1"/>
    <col min="3331" max="3331" width="13.7109375" style="1" customWidth="1"/>
    <col min="3332" max="3332" width="11.7109375" style="1" bestFit="1" customWidth="1"/>
    <col min="3333" max="3333" width="21" style="1" customWidth="1"/>
    <col min="3334" max="3334" width="28.85546875" style="1" customWidth="1"/>
    <col min="3335" max="3335" width="27.7109375" style="1" customWidth="1"/>
    <col min="3336" max="3336" width="9" style="1"/>
    <col min="3337" max="3337" width="18.42578125" style="1" bestFit="1" customWidth="1"/>
    <col min="3338" max="3584" width="9" style="1"/>
    <col min="3585" max="3585" width="6.5703125" style="1" bestFit="1" customWidth="1"/>
    <col min="3586" max="3586" width="37.5703125" style="1" customWidth="1"/>
    <col min="3587" max="3587" width="13.7109375" style="1" customWidth="1"/>
    <col min="3588" max="3588" width="11.7109375" style="1" bestFit="1" customWidth="1"/>
    <col min="3589" max="3589" width="21" style="1" customWidth="1"/>
    <col min="3590" max="3590" width="28.85546875" style="1" customWidth="1"/>
    <col min="3591" max="3591" width="27.7109375" style="1" customWidth="1"/>
    <col min="3592" max="3592" width="9" style="1"/>
    <col min="3593" max="3593" width="18.42578125" style="1" bestFit="1" customWidth="1"/>
    <col min="3594" max="3840" width="9" style="1"/>
    <col min="3841" max="3841" width="6.5703125" style="1" bestFit="1" customWidth="1"/>
    <col min="3842" max="3842" width="37.5703125" style="1" customWidth="1"/>
    <col min="3843" max="3843" width="13.7109375" style="1" customWidth="1"/>
    <col min="3844" max="3844" width="11.7109375" style="1" bestFit="1" customWidth="1"/>
    <col min="3845" max="3845" width="21" style="1" customWidth="1"/>
    <col min="3846" max="3846" width="28.85546875" style="1" customWidth="1"/>
    <col min="3847" max="3847" width="27.7109375" style="1" customWidth="1"/>
    <col min="3848" max="3848" width="9" style="1"/>
    <col min="3849" max="3849" width="18.42578125" style="1" bestFit="1" customWidth="1"/>
    <col min="3850" max="4096" width="9" style="1"/>
    <col min="4097" max="4097" width="6.5703125" style="1" bestFit="1" customWidth="1"/>
    <col min="4098" max="4098" width="37.5703125" style="1" customWidth="1"/>
    <col min="4099" max="4099" width="13.7109375" style="1" customWidth="1"/>
    <col min="4100" max="4100" width="11.7109375" style="1" bestFit="1" customWidth="1"/>
    <col min="4101" max="4101" width="21" style="1" customWidth="1"/>
    <col min="4102" max="4102" width="28.85546875" style="1" customWidth="1"/>
    <col min="4103" max="4103" width="27.7109375" style="1" customWidth="1"/>
    <col min="4104" max="4104" width="9" style="1"/>
    <col min="4105" max="4105" width="18.42578125" style="1" bestFit="1" customWidth="1"/>
    <col min="4106" max="4352" width="9" style="1"/>
    <col min="4353" max="4353" width="6.5703125" style="1" bestFit="1" customWidth="1"/>
    <col min="4354" max="4354" width="37.5703125" style="1" customWidth="1"/>
    <col min="4355" max="4355" width="13.7109375" style="1" customWidth="1"/>
    <col min="4356" max="4356" width="11.7109375" style="1" bestFit="1" customWidth="1"/>
    <col min="4357" max="4357" width="21" style="1" customWidth="1"/>
    <col min="4358" max="4358" width="28.85546875" style="1" customWidth="1"/>
    <col min="4359" max="4359" width="27.7109375" style="1" customWidth="1"/>
    <col min="4360" max="4360" width="9" style="1"/>
    <col min="4361" max="4361" width="18.42578125" style="1" bestFit="1" customWidth="1"/>
    <col min="4362" max="4608" width="9" style="1"/>
    <col min="4609" max="4609" width="6.5703125" style="1" bestFit="1" customWidth="1"/>
    <col min="4610" max="4610" width="37.5703125" style="1" customWidth="1"/>
    <col min="4611" max="4611" width="13.7109375" style="1" customWidth="1"/>
    <col min="4612" max="4612" width="11.7109375" style="1" bestFit="1" customWidth="1"/>
    <col min="4613" max="4613" width="21" style="1" customWidth="1"/>
    <col min="4614" max="4614" width="28.85546875" style="1" customWidth="1"/>
    <col min="4615" max="4615" width="27.7109375" style="1" customWidth="1"/>
    <col min="4616" max="4616" width="9" style="1"/>
    <col min="4617" max="4617" width="18.42578125" style="1" bestFit="1" customWidth="1"/>
    <col min="4618" max="4864" width="9" style="1"/>
    <col min="4865" max="4865" width="6.5703125" style="1" bestFit="1" customWidth="1"/>
    <col min="4866" max="4866" width="37.5703125" style="1" customWidth="1"/>
    <col min="4867" max="4867" width="13.7109375" style="1" customWidth="1"/>
    <col min="4868" max="4868" width="11.7109375" style="1" bestFit="1" customWidth="1"/>
    <col min="4869" max="4869" width="21" style="1" customWidth="1"/>
    <col min="4870" max="4870" width="28.85546875" style="1" customWidth="1"/>
    <col min="4871" max="4871" width="27.7109375" style="1" customWidth="1"/>
    <col min="4872" max="4872" width="9" style="1"/>
    <col min="4873" max="4873" width="18.42578125" style="1" bestFit="1" customWidth="1"/>
    <col min="4874" max="5120" width="9" style="1"/>
    <col min="5121" max="5121" width="6.5703125" style="1" bestFit="1" customWidth="1"/>
    <col min="5122" max="5122" width="37.5703125" style="1" customWidth="1"/>
    <col min="5123" max="5123" width="13.7109375" style="1" customWidth="1"/>
    <col min="5124" max="5124" width="11.7109375" style="1" bestFit="1" customWidth="1"/>
    <col min="5125" max="5125" width="21" style="1" customWidth="1"/>
    <col min="5126" max="5126" width="28.85546875" style="1" customWidth="1"/>
    <col min="5127" max="5127" width="27.7109375" style="1" customWidth="1"/>
    <col min="5128" max="5128" width="9" style="1"/>
    <col min="5129" max="5129" width="18.42578125" style="1" bestFit="1" customWidth="1"/>
    <col min="5130" max="5376" width="9" style="1"/>
    <col min="5377" max="5377" width="6.5703125" style="1" bestFit="1" customWidth="1"/>
    <col min="5378" max="5378" width="37.5703125" style="1" customWidth="1"/>
    <col min="5379" max="5379" width="13.7109375" style="1" customWidth="1"/>
    <col min="5380" max="5380" width="11.7109375" style="1" bestFit="1" customWidth="1"/>
    <col min="5381" max="5381" width="21" style="1" customWidth="1"/>
    <col min="5382" max="5382" width="28.85546875" style="1" customWidth="1"/>
    <col min="5383" max="5383" width="27.7109375" style="1" customWidth="1"/>
    <col min="5384" max="5384" width="9" style="1"/>
    <col min="5385" max="5385" width="18.42578125" style="1" bestFit="1" customWidth="1"/>
    <col min="5386" max="5632" width="9" style="1"/>
    <col min="5633" max="5633" width="6.5703125" style="1" bestFit="1" customWidth="1"/>
    <col min="5634" max="5634" width="37.5703125" style="1" customWidth="1"/>
    <col min="5635" max="5635" width="13.7109375" style="1" customWidth="1"/>
    <col min="5636" max="5636" width="11.7109375" style="1" bestFit="1" customWidth="1"/>
    <col min="5637" max="5637" width="21" style="1" customWidth="1"/>
    <col min="5638" max="5638" width="28.85546875" style="1" customWidth="1"/>
    <col min="5639" max="5639" width="27.7109375" style="1" customWidth="1"/>
    <col min="5640" max="5640" width="9" style="1"/>
    <col min="5641" max="5641" width="18.42578125" style="1" bestFit="1" customWidth="1"/>
    <col min="5642" max="5888" width="9" style="1"/>
    <col min="5889" max="5889" width="6.5703125" style="1" bestFit="1" customWidth="1"/>
    <col min="5890" max="5890" width="37.5703125" style="1" customWidth="1"/>
    <col min="5891" max="5891" width="13.7109375" style="1" customWidth="1"/>
    <col min="5892" max="5892" width="11.7109375" style="1" bestFit="1" customWidth="1"/>
    <col min="5893" max="5893" width="21" style="1" customWidth="1"/>
    <col min="5894" max="5894" width="28.85546875" style="1" customWidth="1"/>
    <col min="5895" max="5895" width="27.7109375" style="1" customWidth="1"/>
    <col min="5896" max="5896" width="9" style="1"/>
    <col min="5897" max="5897" width="18.42578125" style="1" bestFit="1" customWidth="1"/>
    <col min="5898" max="6144" width="9" style="1"/>
    <col min="6145" max="6145" width="6.5703125" style="1" bestFit="1" customWidth="1"/>
    <col min="6146" max="6146" width="37.5703125" style="1" customWidth="1"/>
    <col min="6147" max="6147" width="13.7109375" style="1" customWidth="1"/>
    <col min="6148" max="6148" width="11.7109375" style="1" bestFit="1" customWidth="1"/>
    <col min="6149" max="6149" width="21" style="1" customWidth="1"/>
    <col min="6150" max="6150" width="28.85546875" style="1" customWidth="1"/>
    <col min="6151" max="6151" width="27.7109375" style="1" customWidth="1"/>
    <col min="6152" max="6152" width="9" style="1"/>
    <col min="6153" max="6153" width="18.42578125" style="1" bestFit="1" customWidth="1"/>
    <col min="6154" max="6400" width="9" style="1"/>
    <col min="6401" max="6401" width="6.5703125" style="1" bestFit="1" customWidth="1"/>
    <col min="6402" max="6402" width="37.5703125" style="1" customWidth="1"/>
    <col min="6403" max="6403" width="13.7109375" style="1" customWidth="1"/>
    <col min="6404" max="6404" width="11.7109375" style="1" bestFit="1" customWidth="1"/>
    <col min="6405" max="6405" width="21" style="1" customWidth="1"/>
    <col min="6406" max="6406" width="28.85546875" style="1" customWidth="1"/>
    <col min="6407" max="6407" width="27.7109375" style="1" customWidth="1"/>
    <col min="6408" max="6408" width="9" style="1"/>
    <col min="6409" max="6409" width="18.42578125" style="1" bestFit="1" customWidth="1"/>
    <col min="6410" max="6656" width="9" style="1"/>
    <col min="6657" max="6657" width="6.5703125" style="1" bestFit="1" customWidth="1"/>
    <col min="6658" max="6658" width="37.5703125" style="1" customWidth="1"/>
    <col min="6659" max="6659" width="13.7109375" style="1" customWidth="1"/>
    <col min="6660" max="6660" width="11.7109375" style="1" bestFit="1" customWidth="1"/>
    <col min="6661" max="6661" width="21" style="1" customWidth="1"/>
    <col min="6662" max="6662" width="28.85546875" style="1" customWidth="1"/>
    <col min="6663" max="6663" width="27.7109375" style="1" customWidth="1"/>
    <col min="6664" max="6664" width="9" style="1"/>
    <col min="6665" max="6665" width="18.42578125" style="1" bestFit="1" customWidth="1"/>
    <col min="6666" max="6912" width="9" style="1"/>
    <col min="6913" max="6913" width="6.5703125" style="1" bestFit="1" customWidth="1"/>
    <col min="6914" max="6914" width="37.5703125" style="1" customWidth="1"/>
    <col min="6915" max="6915" width="13.7109375" style="1" customWidth="1"/>
    <col min="6916" max="6916" width="11.7109375" style="1" bestFit="1" customWidth="1"/>
    <col min="6917" max="6917" width="21" style="1" customWidth="1"/>
    <col min="6918" max="6918" width="28.85546875" style="1" customWidth="1"/>
    <col min="6919" max="6919" width="27.7109375" style="1" customWidth="1"/>
    <col min="6920" max="6920" width="9" style="1"/>
    <col min="6921" max="6921" width="18.42578125" style="1" bestFit="1" customWidth="1"/>
    <col min="6922" max="7168" width="9" style="1"/>
    <col min="7169" max="7169" width="6.5703125" style="1" bestFit="1" customWidth="1"/>
    <col min="7170" max="7170" width="37.5703125" style="1" customWidth="1"/>
    <col min="7171" max="7171" width="13.7109375" style="1" customWidth="1"/>
    <col min="7172" max="7172" width="11.7109375" style="1" bestFit="1" customWidth="1"/>
    <col min="7173" max="7173" width="21" style="1" customWidth="1"/>
    <col min="7174" max="7174" width="28.85546875" style="1" customWidth="1"/>
    <col min="7175" max="7175" width="27.7109375" style="1" customWidth="1"/>
    <col min="7176" max="7176" width="9" style="1"/>
    <col min="7177" max="7177" width="18.42578125" style="1" bestFit="1" customWidth="1"/>
    <col min="7178" max="7424" width="9" style="1"/>
    <col min="7425" max="7425" width="6.5703125" style="1" bestFit="1" customWidth="1"/>
    <col min="7426" max="7426" width="37.5703125" style="1" customWidth="1"/>
    <col min="7427" max="7427" width="13.7109375" style="1" customWidth="1"/>
    <col min="7428" max="7428" width="11.7109375" style="1" bestFit="1" customWidth="1"/>
    <col min="7429" max="7429" width="21" style="1" customWidth="1"/>
    <col min="7430" max="7430" width="28.85546875" style="1" customWidth="1"/>
    <col min="7431" max="7431" width="27.7109375" style="1" customWidth="1"/>
    <col min="7432" max="7432" width="9" style="1"/>
    <col min="7433" max="7433" width="18.42578125" style="1" bestFit="1" customWidth="1"/>
    <col min="7434" max="7680" width="9" style="1"/>
    <col min="7681" max="7681" width="6.5703125" style="1" bestFit="1" customWidth="1"/>
    <col min="7682" max="7682" width="37.5703125" style="1" customWidth="1"/>
    <col min="7683" max="7683" width="13.7109375" style="1" customWidth="1"/>
    <col min="7684" max="7684" width="11.7109375" style="1" bestFit="1" customWidth="1"/>
    <col min="7685" max="7685" width="21" style="1" customWidth="1"/>
    <col min="7686" max="7686" width="28.85546875" style="1" customWidth="1"/>
    <col min="7687" max="7687" width="27.7109375" style="1" customWidth="1"/>
    <col min="7688" max="7688" width="9" style="1"/>
    <col min="7689" max="7689" width="18.42578125" style="1" bestFit="1" customWidth="1"/>
    <col min="7690" max="7936" width="9" style="1"/>
    <col min="7937" max="7937" width="6.5703125" style="1" bestFit="1" customWidth="1"/>
    <col min="7938" max="7938" width="37.5703125" style="1" customWidth="1"/>
    <col min="7939" max="7939" width="13.7109375" style="1" customWidth="1"/>
    <col min="7940" max="7940" width="11.7109375" style="1" bestFit="1" customWidth="1"/>
    <col min="7941" max="7941" width="21" style="1" customWidth="1"/>
    <col min="7942" max="7942" width="28.85546875" style="1" customWidth="1"/>
    <col min="7943" max="7943" width="27.7109375" style="1" customWidth="1"/>
    <col min="7944" max="7944" width="9" style="1"/>
    <col min="7945" max="7945" width="18.42578125" style="1" bestFit="1" customWidth="1"/>
    <col min="7946" max="8192" width="9" style="1"/>
    <col min="8193" max="8193" width="6.5703125" style="1" bestFit="1" customWidth="1"/>
    <col min="8194" max="8194" width="37.5703125" style="1" customWidth="1"/>
    <col min="8195" max="8195" width="13.7109375" style="1" customWidth="1"/>
    <col min="8196" max="8196" width="11.7109375" style="1" bestFit="1" customWidth="1"/>
    <col min="8197" max="8197" width="21" style="1" customWidth="1"/>
    <col min="8198" max="8198" width="28.85546875" style="1" customWidth="1"/>
    <col min="8199" max="8199" width="27.7109375" style="1" customWidth="1"/>
    <col min="8200" max="8200" width="9" style="1"/>
    <col min="8201" max="8201" width="18.42578125" style="1" bestFit="1" customWidth="1"/>
    <col min="8202" max="8448" width="9" style="1"/>
    <col min="8449" max="8449" width="6.5703125" style="1" bestFit="1" customWidth="1"/>
    <col min="8450" max="8450" width="37.5703125" style="1" customWidth="1"/>
    <col min="8451" max="8451" width="13.7109375" style="1" customWidth="1"/>
    <col min="8452" max="8452" width="11.7109375" style="1" bestFit="1" customWidth="1"/>
    <col min="8453" max="8453" width="21" style="1" customWidth="1"/>
    <col min="8454" max="8454" width="28.85546875" style="1" customWidth="1"/>
    <col min="8455" max="8455" width="27.7109375" style="1" customWidth="1"/>
    <col min="8456" max="8456" width="9" style="1"/>
    <col min="8457" max="8457" width="18.42578125" style="1" bestFit="1" customWidth="1"/>
    <col min="8458" max="8704" width="9" style="1"/>
    <col min="8705" max="8705" width="6.5703125" style="1" bestFit="1" customWidth="1"/>
    <col min="8706" max="8706" width="37.5703125" style="1" customWidth="1"/>
    <col min="8707" max="8707" width="13.7109375" style="1" customWidth="1"/>
    <col min="8708" max="8708" width="11.7109375" style="1" bestFit="1" customWidth="1"/>
    <col min="8709" max="8709" width="21" style="1" customWidth="1"/>
    <col min="8710" max="8710" width="28.85546875" style="1" customWidth="1"/>
    <col min="8711" max="8711" width="27.7109375" style="1" customWidth="1"/>
    <col min="8712" max="8712" width="9" style="1"/>
    <col min="8713" max="8713" width="18.42578125" style="1" bestFit="1" customWidth="1"/>
    <col min="8714" max="8960" width="9" style="1"/>
    <col min="8961" max="8961" width="6.5703125" style="1" bestFit="1" customWidth="1"/>
    <col min="8962" max="8962" width="37.5703125" style="1" customWidth="1"/>
    <col min="8963" max="8963" width="13.7109375" style="1" customWidth="1"/>
    <col min="8964" max="8964" width="11.7109375" style="1" bestFit="1" customWidth="1"/>
    <col min="8965" max="8965" width="21" style="1" customWidth="1"/>
    <col min="8966" max="8966" width="28.85546875" style="1" customWidth="1"/>
    <col min="8967" max="8967" width="27.7109375" style="1" customWidth="1"/>
    <col min="8968" max="8968" width="9" style="1"/>
    <col min="8969" max="8969" width="18.42578125" style="1" bestFit="1" customWidth="1"/>
    <col min="8970" max="9216" width="9" style="1"/>
    <col min="9217" max="9217" width="6.5703125" style="1" bestFit="1" customWidth="1"/>
    <col min="9218" max="9218" width="37.5703125" style="1" customWidth="1"/>
    <col min="9219" max="9219" width="13.7109375" style="1" customWidth="1"/>
    <col min="9220" max="9220" width="11.7109375" style="1" bestFit="1" customWidth="1"/>
    <col min="9221" max="9221" width="21" style="1" customWidth="1"/>
    <col min="9222" max="9222" width="28.85546875" style="1" customWidth="1"/>
    <col min="9223" max="9223" width="27.7109375" style="1" customWidth="1"/>
    <col min="9224" max="9224" width="9" style="1"/>
    <col min="9225" max="9225" width="18.42578125" style="1" bestFit="1" customWidth="1"/>
    <col min="9226" max="9472" width="9" style="1"/>
    <col min="9473" max="9473" width="6.5703125" style="1" bestFit="1" customWidth="1"/>
    <col min="9474" max="9474" width="37.5703125" style="1" customWidth="1"/>
    <col min="9475" max="9475" width="13.7109375" style="1" customWidth="1"/>
    <col min="9476" max="9476" width="11.7109375" style="1" bestFit="1" customWidth="1"/>
    <col min="9477" max="9477" width="21" style="1" customWidth="1"/>
    <col min="9478" max="9478" width="28.85546875" style="1" customWidth="1"/>
    <col min="9479" max="9479" width="27.7109375" style="1" customWidth="1"/>
    <col min="9480" max="9480" width="9" style="1"/>
    <col min="9481" max="9481" width="18.42578125" style="1" bestFit="1" customWidth="1"/>
    <col min="9482" max="9728" width="9" style="1"/>
    <col min="9729" max="9729" width="6.5703125" style="1" bestFit="1" customWidth="1"/>
    <col min="9730" max="9730" width="37.5703125" style="1" customWidth="1"/>
    <col min="9731" max="9731" width="13.7109375" style="1" customWidth="1"/>
    <col min="9732" max="9732" width="11.7109375" style="1" bestFit="1" customWidth="1"/>
    <col min="9733" max="9733" width="21" style="1" customWidth="1"/>
    <col min="9734" max="9734" width="28.85546875" style="1" customWidth="1"/>
    <col min="9735" max="9735" width="27.7109375" style="1" customWidth="1"/>
    <col min="9736" max="9736" width="9" style="1"/>
    <col min="9737" max="9737" width="18.42578125" style="1" bestFit="1" customWidth="1"/>
    <col min="9738" max="9984" width="9" style="1"/>
    <col min="9985" max="9985" width="6.5703125" style="1" bestFit="1" customWidth="1"/>
    <col min="9986" max="9986" width="37.5703125" style="1" customWidth="1"/>
    <col min="9987" max="9987" width="13.7109375" style="1" customWidth="1"/>
    <col min="9988" max="9988" width="11.7109375" style="1" bestFit="1" customWidth="1"/>
    <col min="9989" max="9989" width="21" style="1" customWidth="1"/>
    <col min="9990" max="9990" width="28.85546875" style="1" customWidth="1"/>
    <col min="9991" max="9991" width="27.7109375" style="1" customWidth="1"/>
    <col min="9992" max="9992" width="9" style="1"/>
    <col min="9993" max="9993" width="18.42578125" style="1" bestFit="1" customWidth="1"/>
    <col min="9994" max="10240" width="9" style="1"/>
    <col min="10241" max="10241" width="6.5703125" style="1" bestFit="1" customWidth="1"/>
    <col min="10242" max="10242" width="37.5703125" style="1" customWidth="1"/>
    <col min="10243" max="10243" width="13.7109375" style="1" customWidth="1"/>
    <col min="10244" max="10244" width="11.7109375" style="1" bestFit="1" customWidth="1"/>
    <col min="10245" max="10245" width="21" style="1" customWidth="1"/>
    <col min="10246" max="10246" width="28.85546875" style="1" customWidth="1"/>
    <col min="10247" max="10247" width="27.7109375" style="1" customWidth="1"/>
    <col min="10248" max="10248" width="9" style="1"/>
    <col min="10249" max="10249" width="18.42578125" style="1" bestFit="1" customWidth="1"/>
    <col min="10250" max="10496" width="9" style="1"/>
    <col min="10497" max="10497" width="6.5703125" style="1" bestFit="1" customWidth="1"/>
    <col min="10498" max="10498" width="37.5703125" style="1" customWidth="1"/>
    <col min="10499" max="10499" width="13.7109375" style="1" customWidth="1"/>
    <col min="10500" max="10500" width="11.7109375" style="1" bestFit="1" customWidth="1"/>
    <col min="10501" max="10501" width="21" style="1" customWidth="1"/>
    <col min="10502" max="10502" width="28.85546875" style="1" customWidth="1"/>
    <col min="10503" max="10503" width="27.7109375" style="1" customWidth="1"/>
    <col min="10504" max="10504" width="9" style="1"/>
    <col min="10505" max="10505" width="18.42578125" style="1" bestFit="1" customWidth="1"/>
    <col min="10506" max="10752" width="9" style="1"/>
    <col min="10753" max="10753" width="6.5703125" style="1" bestFit="1" customWidth="1"/>
    <col min="10754" max="10754" width="37.5703125" style="1" customWidth="1"/>
    <col min="10755" max="10755" width="13.7109375" style="1" customWidth="1"/>
    <col min="10756" max="10756" width="11.7109375" style="1" bestFit="1" customWidth="1"/>
    <col min="10757" max="10757" width="21" style="1" customWidth="1"/>
    <col min="10758" max="10758" width="28.85546875" style="1" customWidth="1"/>
    <col min="10759" max="10759" width="27.7109375" style="1" customWidth="1"/>
    <col min="10760" max="10760" width="9" style="1"/>
    <col min="10761" max="10761" width="18.42578125" style="1" bestFit="1" customWidth="1"/>
    <col min="10762" max="11008" width="9" style="1"/>
    <col min="11009" max="11009" width="6.5703125" style="1" bestFit="1" customWidth="1"/>
    <col min="11010" max="11010" width="37.5703125" style="1" customWidth="1"/>
    <col min="11011" max="11011" width="13.7109375" style="1" customWidth="1"/>
    <col min="11012" max="11012" width="11.7109375" style="1" bestFit="1" customWidth="1"/>
    <col min="11013" max="11013" width="21" style="1" customWidth="1"/>
    <col min="11014" max="11014" width="28.85546875" style="1" customWidth="1"/>
    <col min="11015" max="11015" width="27.7109375" style="1" customWidth="1"/>
    <col min="11016" max="11016" width="9" style="1"/>
    <col min="11017" max="11017" width="18.42578125" style="1" bestFit="1" customWidth="1"/>
    <col min="11018" max="11264" width="9" style="1"/>
    <col min="11265" max="11265" width="6.5703125" style="1" bestFit="1" customWidth="1"/>
    <col min="11266" max="11266" width="37.5703125" style="1" customWidth="1"/>
    <col min="11267" max="11267" width="13.7109375" style="1" customWidth="1"/>
    <col min="11268" max="11268" width="11.7109375" style="1" bestFit="1" customWidth="1"/>
    <col min="11269" max="11269" width="21" style="1" customWidth="1"/>
    <col min="11270" max="11270" width="28.85546875" style="1" customWidth="1"/>
    <col min="11271" max="11271" width="27.7109375" style="1" customWidth="1"/>
    <col min="11272" max="11272" width="9" style="1"/>
    <col min="11273" max="11273" width="18.42578125" style="1" bestFit="1" customWidth="1"/>
    <col min="11274" max="11520" width="9" style="1"/>
    <col min="11521" max="11521" width="6.5703125" style="1" bestFit="1" customWidth="1"/>
    <col min="11522" max="11522" width="37.5703125" style="1" customWidth="1"/>
    <col min="11523" max="11523" width="13.7109375" style="1" customWidth="1"/>
    <col min="11524" max="11524" width="11.7109375" style="1" bestFit="1" customWidth="1"/>
    <col min="11525" max="11525" width="21" style="1" customWidth="1"/>
    <col min="11526" max="11526" width="28.85546875" style="1" customWidth="1"/>
    <col min="11527" max="11527" width="27.7109375" style="1" customWidth="1"/>
    <col min="11528" max="11528" width="9" style="1"/>
    <col min="11529" max="11529" width="18.42578125" style="1" bestFit="1" customWidth="1"/>
    <col min="11530" max="11776" width="9" style="1"/>
    <col min="11777" max="11777" width="6.5703125" style="1" bestFit="1" customWidth="1"/>
    <col min="11778" max="11778" width="37.5703125" style="1" customWidth="1"/>
    <col min="11779" max="11779" width="13.7109375" style="1" customWidth="1"/>
    <col min="11780" max="11780" width="11.7109375" style="1" bestFit="1" customWidth="1"/>
    <col min="11781" max="11781" width="21" style="1" customWidth="1"/>
    <col min="11782" max="11782" width="28.85546875" style="1" customWidth="1"/>
    <col min="11783" max="11783" width="27.7109375" style="1" customWidth="1"/>
    <col min="11784" max="11784" width="9" style="1"/>
    <col min="11785" max="11785" width="18.42578125" style="1" bestFit="1" customWidth="1"/>
    <col min="11786" max="12032" width="9" style="1"/>
    <col min="12033" max="12033" width="6.5703125" style="1" bestFit="1" customWidth="1"/>
    <col min="12034" max="12034" width="37.5703125" style="1" customWidth="1"/>
    <col min="12035" max="12035" width="13.7109375" style="1" customWidth="1"/>
    <col min="12036" max="12036" width="11.7109375" style="1" bestFit="1" customWidth="1"/>
    <col min="12037" max="12037" width="21" style="1" customWidth="1"/>
    <col min="12038" max="12038" width="28.85546875" style="1" customWidth="1"/>
    <col min="12039" max="12039" width="27.7109375" style="1" customWidth="1"/>
    <col min="12040" max="12040" width="9" style="1"/>
    <col min="12041" max="12041" width="18.42578125" style="1" bestFit="1" customWidth="1"/>
    <col min="12042" max="12288" width="9" style="1"/>
    <col min="12289" max="12289" width="6.5703125" style="1" bestFit="1" customWidth="1"/>
    <col min="12290" max="12290" width="37.5703125" style="1" customWidth="1"/>
    <col min="12291" max="12291" width="13.7109375" style="1" customWidth="1"/>
    <col min="12292" max="12292" width="11.7109375" style="1" bestFit="1" customWidth="1"/>
    <col min="12293" max="12293" width="21" style="1" customWidth="1"/>
    <col min="12294" max="12294" width="28.85546875" style="1" customWidth="1"/>
    <col min="12295" max="12295" width="27.7109375" style="1" customWidth="1"/>
    <col min="12296" max="12296" width="9" style="1"/>
    <col min="12297" max="12297" width="18.42578125" style="1" bestFit="1" customWidth="1"/>
    <col min="12298" max="12544" width="9" style="1"/>
    <col min="12545" max="12545" width="6.5703125" style="1" bestFit="1" customWidth="1"/>
    <col min="12546" max="12546" width="37.5703125" style="1" customWidth="1"/>
    <col min="12547" max="12547" width="13.7109375" style="1" customWidth="1"/>
    <col min="12548" max="12548" width="11.7109375" style="1" bestFit="1" customWidth="1"/>
    <col min="12549" max="12549" width="21" style="1" customWidth="1"/>
    <col min="12550" max="12550" width="28.85546875" style="1" customWidth="1"/>
    <col min="12551" max="12551" width="27.7109375" style="1" customWidth="1"/>
    <col min="12552" max="12552" width="9" style="1"/>
    <col min="12553" max="12553" width="18.42578125" style="1" bestFit="1" customWidth="1"/>
    <col min="12554" max="12800" width="9" style="1"/>
    <col min="12801" max="12801" width="6.5703125" style="1" bestFit="1" customWidth="1"/>
    <col min="12802" max="12802" width="37.5703125" style="1" customWidth="1"/>
    <col min="12803" max="12803" width="13.7109375" style="1" customWidth="1"/>
    <col min="12804" max="12804" width="11.7109375" style="1" bestFit="1" customWidth="1"/>
    <col min="12805" max="12805" width="21" style="1" customWidth="1"/>
    <col min="12806" max="12806" width="28.85546875" style="1" customWidth="1"/>
    <col min="12807" max="12807" width="27.7109375" style="1" customWidth="1"/>
    <col min="12808" max="12808" width="9" style="1"/>
    <col min="12809" max="12809" width="18.42578125" style="1" bestFit="1" customWidth="1"/>
    <col min="12810" max="13056" width="9" style="1"/>
    <col min="13057" max="13057" width="6.5703125" style="1" bestFit="1" customWidth="1"/>
    <col min="13058" max="13058" width="37.5703125" style="1" customWidth="1"/>
    <col min="13059" max="13059" width="13.7109375" style="1" customWidth="1"/>
    <col min="13060" max="13060" width="11.7109375" style="1" bestFit="1" customWidth="1"/>
    <col min="13061" max="13061" width="21" style="1" customWidth="1"/>
    <col min="13062" max="13062" width="28.85546875" style="1" customWidth="1"/>
    <col min="13063" max="13063" width="27.7109375" style="1" customWidth="1"/>
    <col min="13064" max="13064" width="9" style="1"/>
    <col min="13065" max="13065" width="18.42578125" style="1" bestFit="1" customWidth="1"/>
    <col min="13066" max="13312" width="9" style="1"/>
    <col min="13313" max="13313" width="6.5703125" style="1" bestFit="1" customWidth="1"/>
    <col min="13314" max="13314" width="37.5703125" style="1" customWidth="1"/>
    <col min="13315" max="13315" width="13.7109375" style="1" customWidth="1"/>
    <col min="13316" max="13316" width="11.7109375" style="1" bestFit="1" customWidth="1"/>
    <col min="13317" max="13317" width="21" style="1" customWidth="1"/>
    <col min="13318" max="13318" width="28.85546875" style="1" customWidth="1"/>
    <col min="13319" max="13319" width="27.7109375" style="1" customWidth="1"/>
    <col min="13320" max="13320" width="9" style="1"/>
    <col min="13321" max="13321" width="18.42578125" style="1" bestFit="1" customWidth="1"/>
    <col min="13322" max="13568" width="9" style="1"/>
    <col min="13569" max="13569" width="6.5703125" style="1" bestFit="1" customWidth="1"/>
    <col min="13570" max="13570" width="37.5703125" style="1" customWidth="1"/>
    <col min="13571" max="13571" width="13.7109375" style="1" customWidth="1"/>
    <col min="13572" max="13572" width="11.7109375" style="1" bestFit="1" customWidth="1"/>
    <col min="13573" max="13573" width="21" style="1" customWidth="1"/>
    <col min="13574" max="13574" width="28.85546875" style="1" customWidth="1"/>
    <col min="13575" max="13575" width="27.7109375" style="1" customWidth="1"/>
    <col min="13576" max="13576" width="9" style="1"/>
    <col min="13577" max="13577" width="18.42578125" style="1" bestFit="1" customWidth="1"/>
    <col min="13578" max="13824" width="9" style="1"/>
    <col min="13825" max="13825" width="6.5703125" style="1" bestFit="1" customWidth="1"/>
    <col min="13826" max="13826" width="37.5703125" style="1" customWidth="1"/>
    <col min="13827" max="13827" width="13.7109375" style="1" customWidth="1"/>
    <col min="13828" max="13828" width="11.7109375" style="1" bestFit="1" customWidth="1"/>
    <col min="13829" max="13829" width="21" style="1" customWidth="1"/>
    <col min="13830" max="13830" width="28.85546875" style="1" customWidth="1"/>
    <col min="13831" max="13831" width="27.7109375" style="1" customWidth="1"/>
    <col min="13832" max="13832" width="9" style="1"/>
    <col min="13833" max="13833" width="18.42578125" style="1" bestFit="1" customWidth="1"/>
    <col min="13834" max="14080" width="9" style="1"/>
    <col min="14081" max="14081" width="6.5703125" style="1" bestFit="1" customWidth="1"/>
    <col min="14082" max="14082" width="37.5703125" style="1" customWidth="1"/>
    <col min="14083" max="14083" width="13.7109375" style="1" customWidth="1"/>
    <col min="14084" max="14084" width="11.7109375" style="1" bestFit="1" customWidth="1"/>
    <col min="14085" max="14085" width="21" style="1" customWidth="1"/>
    <col min="14086" max="14086" width="28.85546875" style="1" customWidth="1"/>
    <col min="14087" max="14087" width="27.7109375" style="1" customWidth="1"/>
    <col min="14088" max="14088" width="9" style="1"/>
    <col min="14089" max="14089" width="18.42578125" style="1" bestFit="1" customWidth="1"/>
    <col min="14090" max="14336" width="9" style="1"/>
    <col min="14337" max="14337" width="6.5703125" style="1" bestFit="1" customWidth="1"/>
    <col min="14338" max="14338" width="37.5703125" style="1" customWidth="1"/>
    <col min="14339" max="14339" width="13.7109375" style="1" customWidth="1"/>
    <col min="14340" max="14340" width="11.7109375" style="1" bestFit="1" customWidth="1"/>
    <col min="14341" max="14341" width="21" style="1" customWidth="1"/>
    <col min="14342" max="14342" width="28.85546875" style="1" customWidth="1"/>
    <col min="14343" max="14343" width="27.7109375" style="1" customWidth="1"/>
    <col min="14344" max="14344" width="9" style="1"/>
    <col min="14345" max="14345" width="18.42578125" style="1" bestFit="1" customWidth="1"/>
    <col min="14346" max="14592" width="9" style="1"/>
    <col min="14593" max="14593" width="6.5703125" style="1" bestFit="1" customWidth="1"/>
    <col min="14594" max="14594" width="37.5703125" style="1" customWidth="1"/>
    <col min="14595" max="14595" width="13.7109375" style="1" customWidth="1"/>
    <col min="14596" max="14596" width="11.7109375" style="1" bestFit="1" customWidth="1"/>
    <col min="14597" max="14597" width="21" style="1" customWidth="1"/>
    <col min="14598" max="14598" width="28.85546875" style="1" customWidth="1"/>
    <col min="14599" max="14599" width="27.7109375" style="1" customWidth="1"/>
    <col min="14600" max="14600" width="9" style="1"/>
    <col min="14601" max="14601" width="18.42578125" style="1" bestFit="1" customWidth="1"/>
    <col min="14602" max="14848" width="9" style="1"/>
    <col min="14849" max="14849" width="6.5703125" style="1" bestFit="1" customWidth="1"/>
    <col min="14850" max="14850" width="37.5703125" style="1" customWidth="1"/>
    <col min="14851" max="14851" width="13.7109375" style="1" customWidth="1"/>
    <col min="14852" max="14852" width="11.7109375" style="1" bestFit="1" customWidth="1"/>
    <col min="14853" max="14853" width="21" style="1" customWidth="1"/>
    <col min="14854" max="14854" width="28.85546875" style="1" customWidth="1"/>
    <col min="14855" max="14855" width="27.7109375" style="1" customWidth="1"/>
    <col min="14856" max="14856" width="9" style="1"/>
    <col min="14857" max="14857" width="18.42578125" style="1" bestFit="1" customWidth="1"/>
    <col min="14858" max="15104" width="9" style="1"/>
    <col min="15105" max="15105" width="6.5703125" style="1" bestFit="1" customWidth="1"/>
    <col min="15106" max="15106" width="37.5703125" style="1" customWidth="1"/>
    <col min="15107" max="15107" width="13.7109375" style="1" customWidth="1"/>
    <col min="15108" max="15108" width="11.7109375" style="1" bestFit="1" customWidth="1"/>
    <col min="15109" max="15109" width="21" style="1" customWidth="1"/>
    <col min="15110" max="15110" width="28.85546875" style="1" customWidth="1"/>
    <col min="15111" max="15111" width="27.7109375" style="1" customWidth="1"/>
    <col min="15112" max="15112" width="9" style="1"/>
    <col min="15113" max="15113" width="18.42578125" style="1" bestFit="1" customWidth="1"/>
    <col min="15114" max="15360" width="9" style="1"/>
    <col min="15361" max="15361" width="6.5703125" style="1" bestFit="1" customWidth="1"/>
    <col min="15362" max="15362" width="37.5703125" style="1" customWidth="1"/>
    <col min="15363" max="15363" width="13.7109375" style="1" customWidth="1"/>
    <col min="15364" max="15364" width="11.7109375" style="1" bestFit="1" customWidth="1"/>
    <col min="15365" max="15365" width="21" style="1" customWidth="1"/>
    <col min="15366" max="15366" width="28.85546875" style="1" customWidth="1"/>
    <col min="15367" max="15367" width="27.7109375" style="1" customWidth="1"/>
    <col min="15368" max="15368" width="9" style="1"/>
    <col min="15369" max="15369" width="18.42578125" style="1" bestFit="1" customWidth="1"/>
    <col min="15370" max="15616" width="9" style="1"/>
    <col min="15617" max="15617" width="6.5703125" style="1" bestFit="1" customWidth="1"/>
    <col min="15618" max="15618" width="37.5703125" style="1" customWidth="1"/>
    <col min="15619" max="15619" width="13.7109375" style="1" customWidth="1"/>
    <col min="15620" max="15620" width="11.7109375" style="1" bestFit="1" customWidth="1"/>
    <col min="15621" max="15621" width="21" style="1" customWidth="1"/>
    <col min="15622" max="15622" width="28.85546875" style="1" customWidth="1"/>
    <col min="15623" max="15623" width="27.7109375" style="1" customWidth="1"/>
    <col min="15624" max="15624" width="9" style="1"/>
    <col min="15625" max="15625" width="18.42578125" style="1" bestFit="1" customWidth="1"/>
    <col min="15626" max="15872" width="9" style="1"/>
    <col min="15873" max="15873" width="6.5703125" style="1" bestFit="1" customWidth="1"/>
    <col min="15874" max="15874" width="37.5703125" style="1" customWidth="1"/>
    <col min="15875" max="15875" width="13.7109375" style="1" customWidth="1"/>
    <col min="15876" max="15876" width="11.7109375" style="1" bestFit="1" customWidth="1"/>
    <col min="15877" max="15877" width="21" style="1" customWidth="1"/>
    <col min="15878" max="15878" width="28.85546875" style="1" customWidth="1"/>
    <col min="15879" max="15879" width="27.7109375" style="1" customWidth="1"/>
    <col min="15880" max="15880" width="9" style="1"/>
    <col min="15881" max="15881" width="18.42578125" style="1" bestFit="1" customWidth="1"/>
    <col min="15882" max="16128" width="9" style="1"/>
    <col min="16129" max="16129" width="6.5703125" style="1" bestFit="1" customWidth="1"/>
    <col min="16130" max="16130" width="37.5703125" style="1" customWidth="1"/>
    <col min="16131" max="16131" width="13.7109375" style="1" customWidth="1"/>
    <col min="16132" max="16132" width="11.7109375" style="1" bestFit="1" customWidth="1"/>
    <col min="16133" max="16133" width="21" style="1" customWidth="1"/>
    <col min="16134" max="16134" width="28.85546875" style="1" customWidth="1"/>
    <col min="16135" max="16135" width="27.7109375" style="1" customWidth="1"/>
    <col min="16136" max="16136" width="9" style="1"/>
    <col min="16137" max="16137" width="18.42578125" style="1" bestFit="1" customWidth="1"/>
    <col min="16138" max="16384" width="9" style="1"/>
  </cols>
  <sheetData>
    <row r="1" spans="1:11" ht="18.75" x14ac:dyDescent="0.25">
      <c r="A1" s="125" t="s">
        <v>155</v>
      </c>
    </row>
    <row r="2" spans="1:11" ht="49.5" customHeight="1" x14ac:dyDescent="0.25">
      <c r="A2" s="57" t="s">
        <v>158</v>
      </c>
      <c r="B2" s="57"/>
      <c r="C2" s="57"/>
      <c r="D2" s="57"/>
      <c r="E2" s="57"/>
      <c r="F2" s="57"/>
      <c r="G2" s="57"/>
    </row>
    <row r="3" spans="1:11" ht="21" customHeight="1" x14ac:dyDescent="0.25">
      <c r="A3" s="58" t="str">
        <f>'Biểu 02 Mẫu lập DT huyện'!A3:K3</f>
        <v>(Kèm theo Công văn số           STC-TCHCSN ngày       tháng 3 năm 2021 của Sở Tài chính)</v>
      </c>
      <c r="B3" s="58"/>
      <c r="C3" s="58"/>
      <c r="D3" s="58"/>
      <c r="E3" s="58"/>
      <c r="F3" s="58"/>
      <c r="G3" s="58"/>
    </row>
    <row r="4" spans="1:11" ht="18.75" x14ac:dyDescent="0.25">
      <c r="A4" s="58"/>
      <c r="B4" s="58"/>
      <c r="C4" s="58"/>
      <c r="D4" s="58"/>
      <c r="E4" s="58"/>
      <c r="F4" s="58"/>
      <c r="G4" s="58"/>
    </row>
    <row r="5" spans="1:11" s="3" customFormat="1" ht="18.75" customHeight="1" x14ac:dyDescent="0.25">
      <c r="A5" s="2"/>
      <c r="B5" s="2"/>
      <c r="D5" s="4"/>
      <c r="E5" s="4"/>
      <c r="G5" s="138" t="s">
        <v>0</v>
      </c>
    </row>
    <row r="6" spans="1:11" ht="56.25" x14ac:dyDescent="0.25">
      <c r="A6" s="5"/>
      <c r="B6" s="5" t="s">
        <v>103</v>
      </c>
      <c r="C6" s="5" t="s">
        <v>1</v>
      </c>
      <c r="D6" s="6" t="s">
        <v>2</v>
      </c>
      <c r="E6" s="6" t="s">
        <v>3</v>
      </c>
      <c r="F6" s="6" t="s">
        <v>4</v>
      </c>
      <c r="G6" s="5" t="s">
        <v>156</v>
      </c>
    </row>
    <row r="7" spans="1:11" ht="18.75" x14ac:dyDescent="0.25">
      <c r="A7" s="7"/>
      <c r="B7" s="8" t="s">
        <v>5</v>
      </c>
      <c r="C7" s="7"/>
      <c r="D7" s="10"/>
      <c r="E7" s="10"/>
      <c r="F7" s="9"/>
      <c r="G7" s="7"/>
    </row>
    <row r="8" spans="1:11" s="16" customFormat="1" ht="75" x14ac:dyDescent="0.25">
      <c r="A8" s="11" t="s">
        <v>6</v>
      </c>
      <c r="B8" s="11" t="s">
        <v>7</v>
      </c>
      <c r="C8" s="12"/>
      <c r="D8" s="13"/>
      <c r="E8" s="13"/>
      <c r="F8" s="14"/>
      <c r="G8" s="15"/>
    </row>
    <row r="9" spans="1:11" s="16" customFormat="1" ht="112.5" x14ac:dyDescent="0.25">
      <c r="A9" s="11">
        <v>1</v>
      </c>
      <c r="B9" s="17" t="s">
        <v>8</v>
      </c>
      <c r="C9" s="18"/>
      <c r="D9" s="14"/>
      <c r="E9" s="14"/>
      <c r="F9" s="14"/>
      <c r="G9" s="19"/>
      <c r="H9" s="20"/>
      <c r="I9" s="20"/>
      <c r="J9" s="20"/>
      <c r="K9" s="20"/>
    </row>
    <row r="10" spans="1:11" s="16" customFormat="1" ht="37.5" x14ac:dyDescent="0.25">
      <c r="A10" s="21" t="s">
        <v>9</v>
      </c>
      <c r="B10" s="22" t="s">
        <v>10</v>
      </c>
      <c r="C10" s="12"/>
      <c r="D10" s="13"/>
      <c r="E10" s="13"/>
      <c r="F10" s="13"/>
      <c r="G10" s="44"/>
    </row>
    <row r="11" spans="1:11" ht="150" x14ac:dyDescent="0.25">
      <c r="A11" s="21" t="s">
        <v>11</v>
      </c>
      <c r="B11" s="22" t="s">
        <v>139</v>
      </c>
      <c r="C11" s="12"/>
      <c r="D11" s="13"/>
      <c r="E11" s="13"/>
      <c r="F11" s="13"/>
      <c r="G11" s="44"/>
    </row>
    <row r="12" spans="1:11" s="16" customFormat="1" ht="56.25" x14ac:dyDescent="0.25">
      <c r="A12" s="11">
        <v>2</v>
      </c>
      <c r="B12" s="17" t="s">
        <v>17</v>
      </c>
      <c r="C12" s="12"/>
      <c r="D12" s="13"/>
      <c r="E12" s="13"/>
      <c r="F12" s="14"/>
      <c r="G12" s="19"/>
    </row>
    <row r="13" spans="1:11" ht="112.5" x14ac:dyDescent="0.25">
      <c r="A13" s="21" t="s">
        <v>18</v>
      </c>
      <c r="B13" s="22" t="s">
        <v>19</v>
      </c>
      <c r="C13" s="12"/>
      <c r="D13" s="13"/>
      <c r="E13" s="13"/>
      <c r="F13" s="13"/>
      <c r="G13" s="44"/>
    </row>
    <row r="14" spans="1:11" ht="30.75" customHeight="1" x14ac:dyDescent="0.25">
      <c r="A14" s="21" t="s">
        <v>9</v>
      </c>
      <c r="B14" s="22" t="s">
        <v>20</v>
      </c>
      <c r="C14" s="12"/>
      <c r="D14" s="13"/>
      <c r="E14" s="13"/>
      <c r="F14" s="13"/>
      <c r="G14" s="44"/>
    </row>
    <row r="15" spans="1:11" ht="37.5" x14ac:dyDescent="0.25">
      <c r="A15" s="21" t="s">
        <v>21</v>
      </c>
      <c r="B15" s="22" t="s">
        <v>22</v>
      </c>
      <c r="C15" s="12"/>
      <c r="D15" s="13"/>
      <c r="E15" s="13"/>
      <c r="F15" s="13"/>
      <c r="G15" s="44"/>
    </row>
    <row r="16" spans="1:11" ht="56.25" customHeight="1" x14ac:dyDescent="0.25">
      <c r="A16" s="21" t="s">
        <v>21</v>
      </c>
      <c r="B16" s="22" t="s">
        <v>27</v>
      </c>
      <c r="C16" s="12" t="s">
        <v>28</v>
      </c>
      <c r="D16" s="23"/>
      <c r="E16" s="13"/>
      <c r="F16" s="13"/>
      <c r="G16" s="44"/>
      <c r="J16" s="24" t="e">
        <f>#REF!+'[1]Ngân Sơn'!I20+'[1]Ba Bể'!I20+#REF!+#REF!+#REF!+#REF!+#REF!</f>
        <v>#REF!</v>
      </c>
    </row>
    <row r="17" spans="1:11" ht="18.75" x14ac:dyDescent="0.25">
      <c r="A17" s="21" t="s">
        <v>21</v>
      </c>
      <c r="B17" s="22" t="s">
        <v>29</v>
      </c>
      <c r="C17" s="12"/>
      <c r="D17" s="23"/>
      <c r="E17" s="13"/>
      <c r="F17" s="13"/>
      <c r="G17" s="44"/>
    </row>
    <row r="18" spans="1:11" ht="56.25" x14ac:dyDescent="0.25">
      <c r="A18" s="21" t="s">
        <v>21</v>
      </c>
      <c r="B18" s="22" t="s">
        <v>32</v>
      </c>
      <c r="C18" s="12"/>
      <c r="D18" s="23"/>
      <c r="E18" s="13"/>
      <c r="F18" s="13"/>
      <c r="G18" s="44"/>
    </row>
    <row r="19" spans="1:11" ht="75" x14ac:dyDescent="0.25">
      <c r="A19" s="21" t="s">
        <v>21</v>
      </c>
      <c r="B19" s="22" t="s">
        <v>102</v>
      </c>
      <c r="C19" s="12"/>
      <c r="D19" s="13"/>
      <c r="E19" s="13"/>
      <c r="F19" s="13"/>
      <c r="G19" s="44"/>
    </row>
    <row r="20" spans="1:11" ht="56.25" x14ac:dyDescent="0.25">
      <c r="A20" s="21" t="s">
        <v>11</v>
      </c>
      <c r="B20" s="22" t="s">
        <v>33</v>
      </c>
      <c r="C20" s="12" t="s">
        <v>25</v>
      </c>
      <c r="D20" s="23"/>
      <c r="E20" s="13"/>
      <c r="F20" s="13"/>
      <c r="G20" s="44"/>
      <c r="J20" s="24" t="e">
        <f>#REF!+'[1]Ngân Sơn'!I33+'[1]Ba Bể'!I33+#REF!+#REF!+#REF!+#REF!+#REF!</f>
        <v>#REF!</v>
      </c>
    </row>
    <row r="21" spans="1:11" ht="73.5" customHeight="1" x14ac:dyDescent="0.25">
      <c r="A21" s="21" t="s">
        <v>34</v>
      </c>
      <c r="B21" s="22" t="s">
        <v>35</v>
      </c>
      <c r="C21" s="12"/>
      <c r="D21" s="13"/>
      <c r="E21" s="13"/>
      <c r="F21" s="13"/>
      <c r="G21" s="44"/>
    </row>
    <row r="22" spans="1:11" s="16" customFormat="1" ht="66" x14ac:dyDescent="0.25">
      <c r="A22" s="11">
        <v>3</v>
      </c>
      <c r="B22" s="25" t="s">
        <v>37</v>
      </c>
      <c r="C22" s="12"/>
      <c r="D22" s="13"/>
      <c r="E22" s="13"/>
      <c r="F22" s="14"/>
      <c r="G22" s="19"/>
    </row>
    <row r="23" spans="1:11" ht="37.5" x14ac:dyDescent="0.25">
      <c r="A23" s="21" t="s">
        <v>9</v>
      </c>
      <c r="B23" s="12" t="s">
        <v>38</v>
      </c>
      <c r="C23" s="12"/>
      <c r="D23" s="13"/>
      <c r="E23" s="13"/>
      <c r="F23" s="13"/>
      <c r="G23" s="52"/>
    </row>
    <row r="24" spans="1:11" ht="63.75" customHeight="1" x14ac:dyDescent="0.25">
      <c r="A24" s="21" t="s">
        <v>40</v>
      </c>
      <c r="B24" s="12" t="s">
        <v>41</v>
      </c>
      <c r="C24" s="12" t="s">
        <v>42</v>
      </c>
      <c r="D24" s="23"/>
      <c r="E24" s="13"/>
      <c r="F24" s="13"/>
      <c r="G24" s="53"/>
      <c r="H24" s="1">
        <f>3*(1+2+2+1)*3</f>
        <v>54</v>
      </c>
      <c r="J24" s="24" t="e">
        <f>#REF!+'[1]Ngân Sơn'!I40+'[1]Ba Bể'!I40+#REF!+#REF!+#REF!+#REF!+#REF!</f>
        <v>#REF!</v>
      </c>
      <c r="K24" s="1">
        <f>1*3*4*8</f>
        <v>96</v>
      </c>
    </row>
    <row r="25" spans="1:11" ht="74.25" customHeight="1" x14ac:dyDescent="0.25">
      <c r="A25" s="21" t="s">
        <v>40</v>
      </c>
      <c r="B25" s="12" t="s">
        <v>44</v>
      </c>
      <c r="C25" s="12" t="s">
        <v>45</v>
      </c>
      <c r="D25" s="23"/>
      <c r="E25" s="13"/>
      <c r="F25" s="13"/>
      <c r="G25" s="53"/>
      <c r="H25" s="1" t="s">
        <v>46</v>
      </c>
      <c r="I25" s="24"/>
      <c r="J25" s="24" t="e">
        <f>#REF!+'[1]Ngân Sơn'!I41+'[1]Ba Bể'!I41+#REF!+#REF!+#REF!+#REF!+#REF!</f>
        <v>#REF!</v>
      </c>
      <c r="K25" s="1">
        <f>100*108*3</f>
        <v>32400</v>
      </c>
    </row>
    <row r="26" spans="1:11" ht="56.25" x14ac:dyDescent="0.25">
      <c r="A26" s="21" t="s">
        <v>11</v>
      </c>
      <c r="B26" s="12" t="s">
        <v>49</v>
      </c>
      <c r="C26" s="12"/>
      <c r="D26" s="13"/>
      <c r="E26" s="13"/>
      <c r="F26" s="13"/>
      <c r="G26" s="44"/>
      <c r="J26" s="24" t="e">
        <f>#REF!+'[1]Ngân Sơn'!I45+'[1]Ba Bể'!I45+#REF!+#REF!+#REF!+#REF!+#REF!</f>
        <v>#REF!</v>
      </c>
    </row>
    <row r="27" spans="1:11" s="16" customFormat="1" ht="56.25" x14ac:dyDescent="0.25">
      <c r="A27" s="11" t="s">
        <v>40</v>
      </c>
      <c r="B27" s="12" t="s">
        <v>50</v>
      </c>
      <c r="C27" s="12"/>
      <c r="D27" s="13"/>
      <c r="E27" s="13"/>
      <c r="F27" s="13"/>
      <c r="G27" s="34"/>
    </row>
    <row r="28" spans="1:11" ht="18.75" x14ac:dyDescent="0.25">
      <c r="A28" s="21" t="s">
        <v>51</v>
      </c>
      <c r="B28" s="22" t="s">
        <v>52</v>
      </c>
      <c r="C28" s="12" t="s">
        <v>53</v>
      </c>
      <c r="D28" s="23"/>
      <c r="E28" s="13"/>
      <c r="F28" s="13"/>
      <c r="G28" s="53"/>
      <c r="H28" s="27">
        <f>24*3</f>
        <v>72</v>
      </c>
      <c r="J28" s="24" t="e">
        <f>#REF!+'[1]Ngân Sơn'!I48+'[1]Ba Bể'!I48+#REF!+#REF!+#REF!+#REF!+#REF!</f>
        <v>#REF!</v>
      </c>
    </row>
    <row r="29" spans="1:11" ht="37.5" x14ac:dyDescent="0.25">
      <c r="A29" s="21" t="s">
        <v>51</v>
      </c>
      <c r="B29" s="22" t="s">
        <v>55</v>
      </c>
      <c r="C29" s="12" t="s">
        <v>53</v>
      </c>
      <c r="D29" s="23"/>
      <c r="E29" s="13"/>
      <c r="F29" s="13"/>
      <c r="G29" s="53"/>
      <c r="H29" s="27">
        <f>24*2*3</f>
        <v>144</v>
      </c>
      <c r="J29" s="24" t="e">
        <f>#REF!+'[1]Ngân Sơn'!I49+'[1]Ba Bể'!I49+#REF!+#REF!+#REF!+#REF!+#REF!</f>
        <v>#REF!</v>
      </c>
    </row>
    <row r="30" spans="1:11" ht="93.75" x14ac:dyDescent="0.25">
      <c r="A30" s="21" t="s">
        <v>51</v>
      </c>
      <c r="B30" s="22" t="s">
        <v>57</v>
      </c>
      <c r="C30" s="12" t="s">
        <v>53</v>
      </c>
      <c r="D30" s="23"/>
      <c r="E30" s="13"/>
      <c r="F30" s="13"/>
      <c r="G30" s="53"/>
      <c r="H30" s="27">
        <f>24*2*3</f>
        <v>144</v>
      </c>
      <c r="J30" s="24" t="e">
        <f>#REF!+'[1]Ngân Sơn'!I50+'[1]Ba Bể'!I50+#REF!+#REF!+#REF!+#REF!+#REF!</f>
        <v>#REF!</v>
      </c>
    </row>
    <row r="31" spans="1:11" ht="75.75" customHeight="1" x14ac:dyDescent="0.25">
      <c r="A31" s="21" t="s">
        <v>51</v>
      </c>
      <c r="B31" s="12" t="s">
        <v>58</v>
      </c>
      <c r="C31" s="12" t="s">
        <v>53</v>
      </c>
      <c r="D31" s="23"/>
      <c r="E31" s="13"/>
      <c r="F31" s="13"/>
      <c r="G31" s="60"/>
      <c r="H31" s="27">
        <f>24*3</f>
        <v>72</v>
      </c>
      <c r="J31" s="24" t="e">
        <f>#REF!+'[1]Ngân Sơn'!I51+'[1]Ba Bể'!I51+#REF!+#REF!+#REF!+#REF!+#REF!</f>
        <v>#REF!</v>
      </c>
    </row>
    <row r="32" spans="1:11" ht="131.25" x14ac:dyDescent="0.25">
      <c r="A32" s="21" t="s">
        <v>40</v>
      </c>
      <c r="B32" s="12" t="s">
        <v>60</v>
      </c>
      <c r="C32" s="12"/>
      <c r="D32" s="26"/>
      <c r="E32" s="13"/>
      <c r="F32" s="13"/>
      <c r="G32" s="44"/>
    </row>
    <row r="33" spans="1:11" s="16" customFormat="1" ht="112.5" x14ac:dyDescent="0.25">
      <c r="A33" s="11">
        <v>4</v>
      </c>
      <c r="B33" s="18" t="s">
        <v>63</v>
      </c>
      <c r="C33" s="12"/>
      <c r="D33" s="13"/>
      <c r="E33" s="13"/>
      <c r="F33" s="14"/>
      <c r="G33" s="19"/>
    </row>
    <row r="34" spans="1:11" s="16" customFormat="1" ht="47.25" customHeight="1" x14ac:dyDescent="0.25">
      <c r="A34" s="21" t="s">
        <v>9</v>
      </c>
      <c r="B34" s="12" t="s">
        <v>131</v>
      </c>
      <c r="C34" s="12"/>
      <c r="D34" s="13"/>
      <c r="E34" s="13"/>
      <c r="F34" s="13"/>
      <c r="G34" s="52"/>
      <c r="I34" s="29"/>
    </row>
    <row r="35" spans="1:11" s="16" customFormat="1" ht="18.75" x14ac:dyDescent="0.25">
      <c r="A35" s="21" t="s">
        <v>11</v>
      </c>
      <c r="B35" s="12" t="s">
        <v>130</v>
      </c>
      <c r="C35" s="12"/>
      <c r="D35" s="13"/>
      <c r="E35" s="13"/>
      <c r="F35" s="13"/>
      <c r="G35" s="53"/>
    </row>
    <row r="36" spans="1:11" s="16" customFormat="1" ht="37.5" x14ac:dyDescent="0.25">
      <c r="A36" s="21" t="s">
        <v>66</v>
      </c>
      <c r="B36" s="12" t="s">
        <v>67</v>
      </c>
      <c r="C36" s="12"/>
      <c r="D36" s="13"/>
      <c r="E36" s="13"/>
      <c r="F36" s="13"/>
      <c r="G36" s="60"/>
    </row>
    <row r="37" spans="1:11" s="16" customFormat="1" ht="75" x14ac:dyDescent="0.25">
      <c r="A37" s="11">
        <v>5</v>
      </c>
      <c r="B37" s="18" t="s">
        <v>68</v>
      </c>
      <c r="C37" s="12"/>
      <c r="D37" s="13"/>
      <c r="E37" s="13"/>
      <c r="F37" s="14"/>
      <c r="G37" s="19"/>
    </row>
    <row r="38" spans="1:11" ht="61.5" customHeight="1" x14ac:dyDescent="0.25">
      <c r="A38" s="21" t="s">
        <v>9</v>
      </c>
      <c r="B38" s="12" t="s">
        <v>69</v>
      </c>
      <c r="C38" s="12"/>
      <c r="D38" s="13"/>
      <c r="E38" s="13"/>
      <c r="F38" s="13"/>
      <c r="G38" s="52"/>
    </row>
    <row r="39" spans="1:11" s="16" customFormat="1" ht="37.5" x14ac:dyDescent="0.25">
      <c r="A39" s="11" t="s">
        <v>40</v>
      </c>
      <c r="B39" s="12" t="s">
        <v>152</v>
      </c>
      <c r="C39" s="12" t="s">
        <v>42</v>
      </c>
      <c r="D39" s="23"/>
      <c r="E39" s="13"/>
      <c r="F39" s="13"/>
      <c r="G39" s="53"/>
      <c r="J39" s="28" t="e">
        <f>#REF!+'[1]Ngân Sơn'!I75+'[1]Ba Bể'!I75+#REF!+#REF!+#REF!+#REF!+#REF!</f>
        <v>#REF!</v>
      </c>
    </row>
    <row r="40" spans="1:11" ht="56.25" x14ac:dyDescent="0.25">
      <c r="A40" s="21" t="s">
        <v>11</v>
      </c>
      <c r="B40" s="12" t="s">
        <v>79</v>
      </c>
      <c r="C40" s="12"/>
      <c r="D40" s="13"/>
      <c r="E40" s="13"/>
      <c r="F40" s="13"/>
      <c r="G40" s="35"/>
    </row>
    <row r="41" spans="1:11" s="16" customFormat="1" ht="225" x14ac:dyDescent="0.25">
      <c r="A41" s="11" t="s">
        <v>40</v>
      </c>
      <c r="B41" s="12" t="s">
        <v>80</v>
      </c>
      <c r="C41" s="12"/>
      <c r="D41" s="13"/>
      <c r="E41" s="13"/>
      <c r="F41" s="13"/>
      <c r="G41" s="45"/>
    </row>
    <row r="42" spans="1:11" s="16" customFormat="1" ht="75" x14ac:dyDescent="0.25">
      <c r="A42" s="11" t="s">
        <v>40</v>
      </c>
      <c r="B42" s="12" t="s">
        <v>141</v>
      </c>
      <c r="C42" s="12"/>
      <c r="D42" s="13"/>
      <c r="E42" s="13"/>
      <c r="F42" s="13"/>
      <c r="G42" s="12"/>
      <c r="H42" s="13">
        <v>150000</v>
      </c>
      <c r="I42" s="13"/>
      <c r="J42" s="13"/>
      <c r="K42" s="44" t="s">
        <v>142</v>
      </c>
    </row>
    <row r="43" spans="1:11" ht="56.25" x14ac:dyDescent="0.25">
      <c r="A43" s="21" t="s">
        <v>66</v>
      </c>
      <c r="B43" s="12" t="s">
        <v>71</v>
      </c>
      <c r="C43" s="12"/>
      <c r="D43" s="13"/>
      <c r="E43" s="13"/>
      <c r="F43" s="13"/>
      <c r="G43" s="59"/>
    </row>
    <row r="44" spans="1:11" ht="56.25" x14ac:dyDescent="0.25">
      <c r="A44" s="21" t="s">
        <v>73</v>
      </c>
      <c r="B44" s="12" t="s">
        <v>72</v>
      </c>
      <c r="C44" s="12"/>
      <c r="D44" s="13"/>
      <c r="E44" s="13"/>
      <c r="F44" s="13"/>
      <c r="G44" s="59"/>
    </row>
    <row r="45" spans="1:11" ht="93.75" x14ac:dyDescent="0.25">
      <c r="A45" s="21" t="s">
        <v>75</v>
      </c>
      <c r="B45" s="12" t="s">
        <v>74</v>
      </c>
      <c r="C45" s="12"/>
      <c r="D45" s="13"/>
      <c r="E45" s="13"/>
      <c r="F45" s="13"/>
      <c r="G45" s="59"/>
    </row>
    <row r="46" spans="1:11" ht="56.25" hidden="1" x14ac:dyDescent="0.25">
      <c r="A46" s="21" t="s">
        <v>77</v>
      </c>
      <c r="B46" s="12" t="s">
        <v>76</v>
      </c>
      <c r="C46" s="12"/>
      <c r="D46" s="23"/>
      <c r="E46" s="13"/>
      <c r="F46" s="13"/>
      <c r="G46" s="44"/>
    </row>
    <row r="47" spans="1:11" ht="75" hidden="1" x14ac:dyDescent="0.25">
      <c r="A47" s="21" t="s">
        <v>112</v>
      </c>
      <c r="B47" s="12" t="s">
        <v>78</v>
      </c>
      <c r="C47" s="12"/>
      <c r="D47" s="23"/>
      <c r="E47" s="13"/>
      <c r="F47" s="13"/>
      <c r="G47" s="44"/>
    </row>
    <row r="48" spans="1:11" s="16" customFormat="1" ht="168.75" x14ac:dyDescent="0.25">
      <c r="A48" s="11">
        <v>6</v>
      </c>
      <c r="B48" s="18" t="s">
        <v>82</v>
      </c>
      <c r="C48" s="18"/>
      <c r="D48" s="14"/>
      <c r="E48" s="14"/>
      <c r="F48" s="14"/>
      <c r="G48" s="19"/>
    </row>
    <row r="49" spans="1:11" ht="56.25" x14ac:dyDescent="0.25">
      <c r="A49" s="21" t="s">
        <v>9</v>
      </c>
      <c r="B49" s="12" t="s">
        <v>83</v>
      </c>
      <c r="C49" s="12"/>
      <c r="D49" s="13"/>
      <c r="E49" s="13"/>
      <c r="F49" s="13"/>
      <c r="G49" s="54"/>
    </row>
    <row r="50" spans="1:11" ht="56.25" x14ac:dyDescent="0.25">
      <c r="A50" s="21" t="s">
        <v>11</v>
      </c>
      <c r="B50" s="12" t="s">
        <v>84</v>
      </c>
      <c r="C50" s="12"/>
      <c r="D50" s="13"/>
      <c r="E50" s="13"/>
      <c r="F50" s="13"/>
      <c r="G50" s="55"/>
    </row>
    <row r="51" spans="1:11" ht="93.75" x14ac:dyDescent="0.25">
      <c r="A51" s="21" t="s">
        <v>66</v>
      </c>
      <c r="B51" s="12" t="s">
        <v>85</v>
      </c>
      <c r="C51" s="12"/>
      <c r="D51" s="13"/>
      <c r="E51" s="13"/>
      <c r="F51" s="13"/>
      <c r="G51" s="55"/>
    </row>
    <row r="52" spans="1:11" ht="75" x14ac:dyDescent="0.25">
      <c r="A52" s="21" t="s">
        <v>73</v>
      </c>
      <c r="B52" s="12" t="s">
        <v>86</v>
      </c>
      <c r="C52" s="12"/>
      <c r="D52" s="13"/>
      <c r="E52" s="13"/>
      <c r="F52" s="13"/>
      <c r="G52" s="56"/>
    </row>
    <row r="53" spans="1:11" ht="73.5" customHeight="1" x14ac:dyDescent="0.25">
      <c r="A53" s="21" t="s">
        <v>75</v>
      </c>
      <c r="B53" s="12" t="s">
        <v>88</v>
      </c>
      <c r="C53" s="12"/>
      <c r="D53" s="13"/>
      <c r="E53" s="13"/>
      <c r="F53" s="13"/>
      <c r="G53" s="36"/>
    </row>
    <row r="54" spans="1:11" ht="150" x14ac:dyDescent="0.25">
      <c r="A54" s="21" t="s">
        <v>77</v>
      </c>
      <c r="B54" s="12" t="s">
        <v>90</v>
      </c>
      <c r="C54" s="12"/>
      <c r="D54" s="13"/>
      <c r="E54" s="13"/>
      <c r="F54" s="13"/>
      <c r="G54" s="44"/>
    </row>
    <row r="55" spans="1:11" s="16" customFormat="1" ht="75" x14ac:dyDescent="0.25">
      <c r="A55" s="11" t="s">
        <v>92</v>
      </c>
      <c r="B55" s="18" t="s">
        <v>93</v>
      </c>
      <c r="C55" s="12"/>
      <c r="D55" s="30"/>
      <c r="E55" s="30"/>
      <c r="F55" s="14"/>
      <c r="G55" s="44"/>
    </row>
    <row r="56" spans="1:11" s="16" customFormat="1" ht="112.5" x14ac:dyDescent="0.25">
      <c r="A56" s="11">
        <v>1</v>
      </c>
      <c r="B56" s="17" t="s">
        <v>134</v>
      </c>
      <c r="C56" s="18"/>
      <c r="D56" s="14"/>
      <c r="E56" s="14"/>
      <c r="F56" s="14"/>
      <c r="G56" s="44"/>
    </row>
    <row r="57" spans="1:11" s="16" customFormat="1" ht="18.75" x14ac:dyDescent="0.25">
      <c r="A57" s="11">
        <v>2</v>
      </c>
      <c r="B57" s="18" t="s">
        <v>97</v>
      </c>
      <c r="C57" s="18"/>
      <c r="D57" s="30"/>
      <c r="E57" s="30"/>
      <c r="F57" s="14"/>
      <c r="G57" s="19"/>
    </row>
    <row r="58" spans="1:11" ht="84" customHeight="1" x14ac:dyDescent="0.25">
      <c r="A58" s="21" t="s">
        <v>13</v>
      </c>
      <c r="B58" s="12" t="s">
        <v>98</v>
      </c>
      <c r="C58" s="12"/>
      <c r="D58" s="31"/>
      <c r="E58" s="31"/>
      <c r="F58" s="13"/>
      <c r="G58" s="43"/>
    </row>
    <row r="59" spans="1:11" s="16" customFormat="1" ht="48.75" customHeight="1" x14ac:dyDescent="0.25">
      <c r="A59" s="11">
        <v>3</v>
      </c>
      <c r="B59" s="18" t="s">
        <v>100</v>
      </c>
      <c r="C59" s="18"/>
      <c r="D59" s="14"/>
      <c r="E59" s="14"/>
      <c r="F59" s="14"/>
      <c r="G59" s="14"/>
      <c r="H59" s="14"/>
      <c r="I59" s="14">
        <f>G59*H59</f>
        <v>0</v>
      </c>
      <c r="J59" s="14"/>
      <c r="K59" s="44"/>
    </row>
    <row r="60" spans="1:11" s="16" customFormat="1" ht="48.75" customHeight="1" x14ac:dyDescent="0.25">
      <c r="A60" s="39"/>
      <c r="B60" s="42" t="s">
        <v>145</v>
      </c>
      <c r="C60" s="40"/>
      <c r="D60" s="41"/>
      <c r="E60" s="37">
        <v>1000000</v>
      </c>
      <c r="F60" s="41"/>
      <c r="G60" s="41"/>
      <c r="H60" s="37">
        <v>1000000</v>
      </c>
      <c r="I60" s="41"/>
      <c r="J60" s="41"/>
      <c r="K60" s="52" t="s">
        <v>149</v>
      </c>
    </row>
    <row r="61" spans="1:11" s="16" customFormat="1" ht="48.75" customHeight="1" x14ac:dyDescent="0.25">
      <c r="A61" s="39"/>
      <c r="B61" s="42" t="s">
        <v>146</v>
      </c>
      <c r="C61" s="40"/>
      <c r="D61" s="41"/>
      <c r="E61" s="37">
        <v>1500000</v>
      </c>
      <c r="F61" s="41"/>
      <c r="G61" s="41"/>
      <c r="H61" s="37">
        <v>1500000</v>
      </c>
      <c r="I61" s="41"/>
      <c r="J61" s="41"/>
      <c r="K61" s="53"/>
    </row>
    <row r="62" spans="1:11" s="16" customFormat="1" ht="48.75" customHeight="1" x14ac:dyDescent="0.25">
      <c r="A62" s="39"/>
      <c r="B62" s="42" t="s">
        <v>147</v>
      </c>
      <c r="C62" s="40"/>
      <c r="D62" s="41"/>
      <c r="E62" s="37">
        <v>2000000</v>
      </c>
      <c r="F62" s="41"/>
      <c r="G62" s="41"/>
      <c r="H62" s="37">
        <v>2000000</v>
      </c>
      <c r="I62" s="41"/>
      <c r="J62" s="41"/>
      <c r="K62" s="53"/>
    </row>
    <row r="63" spans="1:11" s="16" customFormat="1" ht="48.75" customHeight="1" x14ac:dyDescent="0.25">
      <c r="A63" s="39"/>
      <c r="B63" s="42" t="s">
        <v>148</v>
      </c>
      <c r="C63" s="40"/>
      <c r="D63" s="41"/>
      <c r="E63" s="37">
        <v>3000000</v>
      </c>
      <c r="F63" s="41"/>
      <c r="G63" s="41"/>
      <c r="H63" s="37">
        <v>3000000</v>
      </c>
      <c r="I63" s="41"/>
      <c r="J63" s="41"/>
      <c r="K63" s="53"/>
    </row>
  </sheetData>
  <mergeCells count="10">
    <mergeCell ref="A2:G2"/>
    <mergeCell ref="A3:G3"/>
    <mergeCell ref="G49:G52"/>
    <mergeCell ref="K60:K63"/>
    <mergeCell ref="A4:G4"/>
    <mergeCell ref="G23:G25"/>
    <mergeCell ref="G28:G31"/>
    <mergeCell ref="G34:G36"/>
    <mergeCell ref="G38:G39"/>
    <mergeCell ref="G43:G45"/>
  </mergeCells>
  <pageMargins left="1.1417322834645669" right="0.39370078740157483" top="0.59055118110236227" bottom="0.62992125984251968" header="0.31496062992125984" footer="0.31496062992125984"/>
  <pageSetup paperSize="9" scale="57" firstPageNumber="15" orientation="portrait" useFirstPageNumber="1" verticalDpi="0" r:id="rId1"/>
  <headerFooter>
    <oddHeader>&amp;RBiểu số 03</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Biểu 01 Mẫu lập DT tỉnh</vt:lpstr>
      <vt:lpstr>Biểu 02 Mẫu lập DT huyện</vt:lpstr>
      <vt:lpstr>Biểu 03 Mẫu quyết toán kinh phí</vt:lpstr>
      <vt:lpstr>'Biểu 02 Mẫu lập DT huyện'!Print_Area</vt:lpstr>
      <vt:lpstr>'Biểu 03 Mẫu quyết toán kinh phí'!Print_Area</vt:lpstr>
      <vt:lpstr>'Biểu 01 Mẫu lập DT tỉnh'!Print_Titles</vt:lpstr>
      <vt:lpstr>'Biểu 02 Mẫu lập DT huyện'!Print_Titles</vt:lpstr>
      <vt:lpstr>'Biểu 03 Mẫu quyết toán kinh phí'!Print_Titles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hien_pc</cp:lastModifiedBy>
  <cp:lastPrinted>2021-03-09T10:13:24Z</cp:lastPrinted>
  <dcterms:created xsi:type="dcterms:W3CDTF">2021-02-26T02:53:37Z</dcterms:created>
  <dcterms:modified xsi:type="dcterms:W3CDTF">2021-03-09T10:15:28Z</dcterms:modified>
</cp:coreProperties>
</file>